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320" windowHeight="11760" activeTab="2"/>
  </bookViews>
  <sheets>
    <sheet name="Приложение" sheetId="1" r:id="rId1"/>
    <sheet name="Предложение тарифа" sheetId="2" r:id="rId2"/>
    <sheet name="Основные показ.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<sst xmlns="http://schemas.openxmlformats.org/spreadsheetml/2006/main" count="304" uniqueCount="218">
  <si>
    <t>№ п/п</t>
  </si>
  <si>
    <t>Наименование показателя</t>
  </si>
  <si>
    <t>Единица измерения    (без  НДС)</t>
  </si>
  <si>
    <t>Установленные тарифы на услуги по передаче электрической энергии, в том числе:</t>
  </si>
  <si>
    <t>1</t>
  </si>
  <si>
    <t>Прочие потребители, в т.ч.</t>
  </si>
  <si>
    <t>1.1</t>
  </si>
  <si>
    <t>Одноставочный тариф</t>
  </si>
  <si>
    <t xml:space="preserve">МВт*ч </t>
  </si>
  <si>
    <t>1.1.2</t>
  </si>
  <si>
    <t>НН</t>
  </si>
  <si>
    <t>1.2</t>
  </si>
  <si>
    <t>Двухставочный тариф</t>
  </si>
  <si>
    <t>1.2.1</t>
  </si>
  <si>
    <t xml:space="preserve">Ставка за содержание электрических сетей,в т.ч. </t>
  </si>
  <si>
    <t>1.3</t>
  </si>
  <si>
    <t>2</t>
  </si>
  <si>
    <t xml:space="preserve">Население и приравненные к нему категории потребителей </t>
  </si>
  <si>
    <t>Полное наименование</t>
  </si>
  <si>
    <t xml:space="preserve">Муниципальное унитарное предприятие жилищно-коммунального хозяйства закрытого административно - территориального образования Солнечный Красноярского края               </t>
  </si>
  <si>
    <t>Сокращенное наименование</t>
  </si>
  <si>
    <t>МУП ЖКХ ЗАТО Солнечный Красноярского края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</si>
  <si>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</si>
  <si>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</si>
  <si>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</si>
  <si>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</si>
  <si>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</si>
  <si>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</si>
  <si>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mupgkh79@mail.ru</t>
  </si>
  <si>
    <t>Контактный телефон</t>
  </si>
  <si>
    <t>8 (39156) 27-4-03</t>
  </si>
  <si>
    <t>Факс</t>
  </si>
  <si>
    <t>8 (39156) 27-8-08</t>
  </si>
  <si>
    <t>Раздел 1. Информация об организации</t>
  </si>
  <si>
    <t>660947, Российская Федерация, Красноярский край,  ЗАТО п. Солнечный, ул. Солнечная, 31</t>
  </si>
  <si>
    <t>ПРЕДЛОЖЕНИЕ</t>
  </si>
  <si>
    <t>(расчетный период регулирования)</t>
  </si>
  <si>
    <t>Муниципальное унитарное предприятие жилищно-коммунального хозяйства Закрытого административно – территориального образования Солнечный Красноярского края</t>
  </si>
  <si>
    <t>(полное и сокращенное наименование юридического лица)</t>
  </si>
  <si>
    <t xml:space="preserve"> на</t>
  </si>
  <si>
    <t>о размере цен (тарифов), на услуги по передаче электрической энергии, долгосрочных параметров регулирования</t>
  </si>
  <si>
    <t xml:space="preserve">Приложение </t>
  </si>
  <si>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</si>
  <si>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</si>
  <si>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</si>
  <si>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(в ред. от 17 сентября 2015 г.)</t>
  </si>
  <si>
    <t>к предложению о размере цен (тарифов),</t>
  </si>
  <si>
    <t>долгосрочных параметров регулирования</t>
  </si>
  <si>
    <t xml:space="preserve">Предложение  о размере цен (тарифов), на услуги по передаче электрической энергии </t>
  </si>
  <si>
    <t xml:space="preserve">по сетям МУП ЖКХ ЗАТО Солнечный  </t>
  </si>
  <si>
    <t>Фактические показатели</t>
  </si>
  <si>
    <t>за год, предшествующий</t>
  </si>
  <si>
    <t xml:space="preserve">базовому периоду  </t>
  </si>
  <si>
    <t>Показатели</t>
  </si>
  <si>
    <t>утвержденные</t>
  </si>
  <si>
    <t>Предложения</t>
  </si>
  <si>
    <t>на расчетный период</t>
  </si>
  <si>
    <t>регулирования</t>
  </si>
  <si>
    <t xml:space="preserve">Ставка на оплату технологического расхода (потерь) в электрических сетях,в т.ч. </t>
  </si>
  <si>
    <t>на базовый  период</t>
  </si>
  <si>
    <t>Единица измерения</t>
  </si>
  <si>
    <t>инфляция (прогноз показателя ИПЦ)</t>
  </si>
  <si>
    <t>%</t>
  </si>
  <si>
    <t>индекс эффективности операционных расходов</t>
  </si>
  <si>
    <t>количество активов</t>
  </si>
  <si>
    <t>у.е.</t>
  </si>
  <si>
    <t>1.4</t>
  </si>
  <si>
    <t>индекс изменения количества активов</t>
  </si>
  <si>
    <t>1.5</t>
  </si>
  <si>
    <t>коэффициент эластичности затрат по росту активов</t>
  </si>
  <si>
    <t>1.6</t>
  </si>
  <si>
    <t>итого коэффициент индексации</t>
  </si>
  <si>
    <t>Расчёт подконтрольных расходов</t>
  </si>
  <si>
    <t>1.</t>
  </si>
  <si>
    <t>Материальные затраты</t>
  </si>
  <si>
    <t>тыс.руб.</t>
  </si>
  <si>
    <t>1.1.</t>
  </si>
  <si>
    <t>Сырье, материалы, запасные части, инструмент, топливо:</t>
  </si>
  <si>
    <t>1.1.1.</t>
  </si>
  <si>
    <t>Топливо (ГСМ)</t>
  </si>
  <si>
    <t>1.1.2.</t>
  </si>
  <si>
    <t>прочие вспомогательные материалы (сырье, материалы, запасные части, инструмент) (с расшифровкой)</t>
  </si>
  <si>
    <t>1.2.</t>
  </si>
  <si>
    <t>Работы и услуги производственного характера (в т.ч. услуги сторонних организаций по содержанию сетей и распределительных устройств)</t>
  </si>
  <si>
    <t>2.</t>
  </si>
  <si>
    <t>Расходы на оплату труда</t>
  </si>
  <si>
    <t>3.</t>
  </si>
  <si>
    <t>Прочие расходы, всего, в т.ч.:</t>
  </si>
  <si>
    <t>3.1.</t>
  </si>
  <si>
    <t>Ремонт основных фондов, в т.ч.:</t>
  </si>
  <si>
    <t>3.1.1.</t>
  </si>
  <si>
    <t xml:space="preserve">работы и услуги производственного характера </t>
  </si>
  <si>
    <t>3.1.2.</t>
  </si>
  <si>
    <t>вспомогательные материалы</t>
  </si>
  <si>
    <t>3.2.</t>
  </si>
  <si>
    <t>Оплата работ и услуг сторонних организаций, в том числе:</t>
  </si>
  <si>
    <t>3.2.1.</t>
  </si>
  <si>
    <t>Услуги связи</t>
  </si>
  <si>
    <t>3.2.2.</t>
  </si>
  <si>
    <t>Расходы на охрану и пожарную безопасность</t>
  </si>
  <si>
    <t>3.2.3.</t>
  </si>
  <si>
    <t>Расходы на услуги коммунального хозяйства</t>
  </si>
  <si>
    <t>3.2.4.</t>
  </si>
  <si>
    <t>Расходы на юридические услуги</t>
  </si>
  <si>
    <t>3.2.5.</t>
  </si>
  <si>
    <t>Расходы на информационные услуги</t>
  </si>
  <si>
    <t>3.2.6.</t>
  </si>
  <si>
    <t>Расходы на консультационные услуги</t>
  </si>
  <si>
    <t>3.2.7.</t>
  </si>
  <si>
    <t>Расходы на аудиторские услуги</t>
  </si>
  <si>
    <t>3.2.8.</t>
  </si>
  <si>
    <t>Расходы на сертификацию</t>
  </si>
  <si>
    <t>3.2.9.</t>
  </si>
  <si>
    <t>Транспортные услуги</t>
  </si>
  <si>
    <t>3.2.10.</t>
  </si>
  <si>
    <t>Расходы на обеспечение нормальных условий труда и мер по технике безопасности</t>
  </si>
  <si>
    <t>3.2.11.</t>
  </si>
  <si>
    <t>Расходы на командировки и представительские</t>
  </si>
  <si>
    <t>3.2.12.</t>
  </si>
  <si>
    <t>Расходы на подготовку кадров</t>
  </si>
  <si>
    <t>3.2.13.</t>
  </si>
  <si>
    <t>Расходы на страхование</t>
  </si>
  <si>
    <t>3.2.14.</t>
  </si>
  <si>
    <t>Целевые средства на НИОКР</t>
  </si>
  <si>
    <t>3.2.15.</t>
  </si>
  <si>
    <t>Другие прочие подконтрольные расходы</t>
  </si>
  <si>
    <t>4.</t>
  </si>
  <si>
    <t>Прибыль на прочие цели:</t>
  </si>
  <si>
    <t>4.1.</t>
  </si>
  <si>
    <t>расходы на услуги банков</t>
  </si>
  <si>
    <t>4.2.</t>
  </si>
  <si>
    <t>% за пользование кредитом</t>
  </si>
  <si>
    <t>4.3.</t>
  </si>
  <si>
    <t>другие (с расшифровкой)</t>
  </si>
  <si>
    <t>5.</t>
  </si>
  <si>
    <t>Расходы, не учитываемые в целях налогообложения</t>
  </si>
  <si>
    <t>5.1.</t>
  </si>
  <si>
    <t>Дивиденды</t>
  </si>
  <si>
    <t>5.2.</t>
  </si>
  <si>
    <t>Денежные выплаты социального характера (по коллективному договору)</t>
  </si>
  <si>
    <t>5.3.</t>
  </si>
  <si>
    <t>Прочие расходы из прибыли</t>
  </si>
  <si>
    <t>ИТОГО подконтрольные расходы</t>
  </si>
  <si>
    <t>Расчёт неподконтрольных расходов</t>
  </si>
  <si>
    <t>6.</t>
  </si>
  <si>
    <t>Оплата услуг ПАО "ФСК ЕЭС"</t>
  </si>
  <si>
    <t>7.</t>
  </si>
  <si>
    <t>Электроэнергия на хозяйственные нужды</t>
  </si>
  <si>
    <t>8.</t>
  </si>
  <si>
    <t>Теплоэнергия</t>
  </si>
  <si>
    <t>9.</t>
  </si>
  <si>
    <t>Плата за аренду имущества и лизинг, всего:</t>
  </si>
  <si>
    <t>9.1.</t>
  </si>
  <si>
    <t>аренда объектов электросетевого комплекса</t>
  </si>
  <si>
    <t>9.2.</t>
  </si>
  <si>
    <t>аренда земли</t>
  </si>
  <si>
    <t>9.3.</t>
  </si>
  <si>
    <t>прочая аренда (с расшифровкой)</t>
  </si>
  <si>
    <t>10.</t>
  </si>
  <si>
    <t>Налоги (без учета налога на прибыль), всего, в том числе:</t>
  </si>
  <si>
    <t>10.1.</t>
  </si>
  <si>
    <t>плата за землю</t>
  </si>
  <si>
    <t>10.2.</t>
  </si>
  <si>
    <t>транспортный налог</t>
  </si>
  <si>
    <t>10.3.</t>
  </si>
  <si>
    <t xml:space="preserve">другие налоги и обязательные сборы и платежи (с расшифровкой)
</t>
  </si>
  <si>
    <t>10.4.</t>
  </si>
  <si>
    <t>плата за выбросы загрязняющих веществ</t>
  </si>
  <si>
    <t>10.5.</t>
  </si>
  <si>
    <t>налог на имущество</t>
  </si>
  <si>
    <t>11.</t>
  </si>
  <si>
    <t>Отчисления на социальные нужды (ЕСН)</t>
  </si>
  <si>
    <t>12.</t>
  </si>
  <si>
    <t>Прочие неподконтрольные расходы</t>
  </si>
  <si>
    <t>13.</t>
  </si>
  <si>
    <t>Налог на прибыль, в том числе:</t>
  </si>
  <si>
    <t>13.1.</t>
  </si>
  <si>
    <t xml:space="preserve">налог на прибыль на капитальные вложения </t>
  </si>
  <si>
    <t>14.</t>
  </si>
  <si>
    <t>Выпадающие доходы по п.87 Основ ценообразования</t>
  </si>
  <si>
    <t>15.</t>
  </si>
  <si>
    <t>Амортизация, в том числе:</t>
  </si>
  <si>
    <t>15.1.</t>
  </si>
  <si>
    <t>Амортизация, учитываемая при налогообложении</t>
  </si>
  <si>
    <t>15.2.</t>
  </si>
  <si>
    <t>Амортизация, не учитываемая при налогообложении</t>
  </si>
  <si>
    <t>16.</t>
  </si>
  <si>
    <t>Возврат заемных средств, направляемый на финансирование капитальных вложений</t>
  </si>
  <si>
    <t>17.</t>
  </si>
  <si>
    <t>Прибыль на капитальные вложения</t>
  </si>
  <si>
    <t>ИТОГО неподконтрольных расходов</t>
  </si>
  <si>
    <t>Проверка прибыли на капитальные вложения (не более 12% от НВВ на содержание сетей)</t>
  </si>
  <si>
    <t xml:space="preserve">Расходы, связанные с компенсацией незапланированных расходов / полученный избыток </t>
  </si>
  <si>
    <t>18.</t>
  </si>
  <si>
    <t>Необходимая валовая выручка, всего</t>
  </si>
  <si>
    <t>Фактические данные 2016 ( i-4)  в соответсвии с ПП РФ от 21 января 2004 г
№ 24</t>
  </si>
  <si>
    <t>Фактические данные 2017 ( i-3)  в соответсвии с ПП РФ от 21 января 2004 г
№ 24</t>
  </si>
  <si>
    <t>Тариф с 01.07.2020г. по 31.12.2020г.</t>
  </si>
  <si>
    <t>Тариф с 01.01.2020г. по 30.06.2020г.</t>
  </si>
  <si>
    <t xml:space="preserve">             II. Основные показатели деятельности организации</t>
  </si>
  <si>
    <t>III. Цены (тарифы) по регулируемым видам деятельности организации</t>
  </si>
  <si>
    <t>Приложение 2</t>
  </si>
  <si>
    <t>Приложение № 3</t>
  </si>
  <si>
    <t>Оплата услуг АО "Оборонэнерго"</t>
  </si>
  <si>
    <t>6.1.</t>
  </si>
  <si>
    <t>1.3.2</t>
  </si>
  <si>
    <t>1.2.2</t>
  </si>
  <si>
    <t>Тариф с 01.01.2022г. по 30.06.2022г.</t>
  </si>
  <si>
    <t>Тариф с 01.07.2022г. по 31.12.2022г.</t>
  </si>
  <si>
    <t>на  2023 год</t>
  </si>
  <si>
    <t>Тариф с 01.01.2023г. по 30.06.2023г.</t>
  </si>
  <si>
    <t>Тариф с 01.07.2023г. по 31.12.2023г.</t>
  </si>
  <si>
    <t>2023      год</t>
  </si>
  <si>
    <t>Шайхиев Рамиль Асхатович</t>
  </si>
  <si>
    <t>Фактические данные 2021( i-2)  в соответсвии с ПП РФ от 21 января 2004 г
№ 24</t>
  </si>
  <si>
    <t>Расчет НВВ 2023 год долгосрочного периода регулирования</t>
  </si>
  <si>
    <t>Утверждено МТП 2022 (i-1) год</t>
  </si>
  <si>
    <t>Предложено ТСО 2023 ( i ) год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</si>
</sst>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00"/>
    <numFmt numFmtId="181" formatCode="0.0000"/>
    <numFmt numFmtId="182" formatCode="#,##0.0000"/>
    <numFmt numFmtId="183" formatCode="0.00000"/>
    <numFmt numFmtId="184" formatCode="#,##0.00000"/>
    <numFmt numFmtId="185" formatCode="#,##0.0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"/>
      <name val="Times New Roman"/>
      <family val="1"/>
    </font>
    <font>
      <sz val="8"/>
      <name val="Times New Roman"/>
      <family val="1"/>
    </font>
    <font>
      <sz val="11"/>
      <name val="Arial Cyr"/>
      <family val="0"/>
    </font>
    <font>
      <sz val="10"/>
      <name val="Times New Roman CYR"/>
      <family val="0"/>
    </font>
    <font>
      <b/>
      <sz val="9"/>
      <name val="Tahoma"/>
      <family val="2"/>
    </font>
    <font>
      <sz val="9"/>
      <name val="Times New Roman"/>
      <family val="1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imes New Roman"/>
      <family val="1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6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u val="single"/>
      <sz val="13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7030A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u val="single"/>
      <sz val="13"/>
      <color theme="1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Border="0">
      <alignment horizontal="center" vertical="center" wrapText="1"/>
      <protection/>
    </xf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6" applyBorder="0">
      <alignment horizontal="center" vertical="center" wrapText="1"/>
      <protection/>
    </xf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2" borderId="0" applyBorder="0">
      <alignment horizontal="right"/>
      <protection/>
    </xf>
    <xf numFmtId="4" fontId="18" fillId="32" borderId="0" applyBorder="0">
      <alignment horizontal="right"/>
      <protection/>
    </xf>
    <xf numFmtId="4" fontId="18" fillId="32" borderId="0" applyFont="0" applyBorder="0">
      <alignment horizontal="right"/>
      <protection/>
    </xf>
    <xf numFmtId="0" fontId="63" fillId="3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14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0" borderId="11" xfId="0" applyFont="1" applyBorder="1" applyAlignment="1">
      <alignment/>
    </xf>
    <xf numFmtId="0" fontId="2" fillId="0" borderId="11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1" xfId="0" applyNumberFormat="1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11" fillId="0" borderId="0" xfId="0" applyFont="1" applyAlignment="1">
      <alignment/>
    </xf>
    <xf numFmtId="0" fontId="9" fillId="0" borderId="0" xfId="0" applyFont="1" applyAlignment="1">
      <alignment horizontal="right" wrapText="1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13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center" vertical="center" wrapText="1"/>
      <protection/>
    </xf>
    <xf numFmtId="0" fontId="13" fillId="0" borderId="14" xfId="0" applyFont="1" applyBorder="1" applyAlignment="1">
      <alignment horizontal="center"/>
    </xf>
    <xf numFmtId="0" fontId="7" fillId="0" borderId="16" xfId="0" applyFont="1" applyFill="1" applyBorder="1" applyAlignment="1" applyProtection="1">
      <alignment horizontal="center" vertical="top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49" fontId="2" fillId="34" borderId="16" xfId="0" applyNumberFormat="1" applyFont="1" applyFill="1" applyBorder="1" applyAlignment="1" applyProtection="1">
      <alignment vertical="center" wrapText="1"/>
      <protection/>
    </xf>
    <xf numFmtId="49" fontId="2" fillId="34" borderId="14" xfId="0" applyNumberFormat="1" applyFont="1" applyFill="1" applyBorder="1" applyAlignment="1" applyProtection="1">
      <alignment vertical="center" wrapText="1"/>
      <protection/>
    </xf>
    <xf numFmtId="0" fontId="2" fillId="34" borderId="16" xfId="0" applyFont="1" applyFill="1" applyBorder="1" applyAlignment="1" applyProtection="1">
      <alignment vertical="center" wrapText="1"/>
      <protection/>
    </xf>
    <xf numFmtId="0" fontId="2" fillId="34" borderId="14" xfId="0" applyFont="1" applyFill="1" applyBorder="1" applyAlignment="1" applyProtection="1">
      <alignment vertical="center" wrapText="1"/>
      <protection/>
    </xf>
    <xf numFmtId="0" fontId="8" fillId="0" borderId="18" xfId="0" applyFont="1" applyFill="1" applyBorder="1" applyAlignment="1" applyProtection="1">
      <alignment vertical="center" wrapText="1"/>
      <protection/>
    </xf>
    <xf numFmtId="0" fontId="8" fillId="0" borderId="16" xfId="0" applyFont="1" applyFill="1" applyBorder="1" applyAlignment="1" applyProtection="1">
      <alignment vertical="center" wrapText="1"/>
      <protection/>
    </xf>
    <xf numFmtId="0" fontId="7" fillId="0" borderId="16" xfId="0" applyFont="1" applyFill="1" applyBorder="1" applyAlignment="1" applyProtection="1">
      <alignment vertical="top" wrapText="1"/>
      <protection/>
    </xf>
    <xf numFmtId="0" fontId="5" fillId="34" borderId="15" xfId="0" applyFont="1" applyFill="1" applyBorder="1" applyAlignment="1" applyProtection="1">
      <alignment wrapText="1"/>
      <protection/>
    </xf>
    <xf numFmtId="0" fontId="5" fillId="34" borderId="12" xfId="0" applyFont="1" applyFill="1" applyBorder="1" applyAlignment="1" applyProtection="1">
      <alignment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0" fontId="2" fillId="35" borderId="0" xfId="58" applyNumberFormat="1" applyFont="1" applyFill="1" applyAlignment="1" applyProtection="1">
      <alignment vertical="center" wrapText="1"/>
      <protection/>
    </xf>
    <xf numFmtId="0" fontId="2" fillId="35" borderId="0" xfId="58" applyNumberFormat="1" applyFont="1" applyFill="1" applyBorder="1" applyAlignment="1" applyProtection="1">
      <alignment vertical="center" wrapText="1"/>
      <protection/>
    </xf>
    <xf numFmtId="0" fontId="5" fillId="35" borderId="0" xfId="58" applyNumberFormat="1" applyFont="1" applyFill="1" applyBorder="1" applyAlignment="1" applyProtection="1">
      <alignment horizontal="left" vertical="center" wrapText="1"/>
      <protection/>
    </xf>
    <xf numFmtId="0" fontId="2" fillId="35" borderId="0" xfId="58" applyNumberFormat="1" applyFont="1" applyFill="1" applyBorder="1" applyAlignment="1" applyProtection="1">
      <alignment horizontal="center" vertical="center" wrapText="1"/>
      <protection/>
    </xf>
    <xf numFmtId="0" fontId="2" fillId="35" borderId="11" xfId="56" applyNumberFormat="1" applyFont="1" applyFill="1" applyBorder="1" applyAlignment="1" applyProtection="1">
      <alignment horizontal="center" vertical="center" wrapText="1"/>
      <protection/>
    </xf>
    <xf numFmtId="0" fontId="5" fillId="35" borderId="11" xfId="50" applyNumberFormat="1" applyFont="1" applyFill="1" applyBorder="1" applyAlignment="1" applyProtection="1">
      <alignment horizontal="center" vertical="center" wrapText="1"/>
      <protection/>
    </xf>
    <xf numFmtId="0" fontId="5" fillId="35" borderId="11" xfId="58" applyNumberFormat="1" applyFont="1" applyFill="1" applyBorder="1" applyAlignment="1" applyProtection="1">
      <alignment horizontal="center" vertical="center" wrapText="1"/>
      <protection/>
    </xf>
    <xf numFmtId="0" fontId="5" fillId="35" borderId="11" xfId="45" applyNumberFormat="1" applyFont="1" applyFill="1" applyBorder="1" applyAlignment="1" applyProtection="1">
      <alignment horizontal="left" vertical="center" wrapText="1"/>
      <protection/>
    </xf>
    <xf numFmtId="0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179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2" fontId="5" fillId="35" borderId="11" xfId="65" applyNumberFormat="1" applyFont="1" applyFill="1" applyBorder="1" applyAlignment="1" applyProtection="1">
      <alignment horizontal="center" vertical="center" wrapText="1"/>
      <protection locked="0"/>
    </xf>
    <xf numFmtId="0" fontId="5" fillId="35" borderId="0" xfId="58" applyNumberFormat="1" applyFont="1" applyFill="1" applyBorder="1" applyAlignment="1" applyProtection="1">
      <alignment vertical="center" wrapText="1"/>
      <protection/>
    </xf>
    <xf numFmtId="179" fontId="5" fillId="35" borderId="11" xfId="58" applyNumberFormat="1" applyFont="1" applyFill="1" applyBorder="1" applyAlignment="1" applyProtection="1">
      <alignment horizontal="center" vertical="center" wrapText="1"/>
      <protection locked="0"/>
    </xf>
    <xf numFmtId="4" fontId="5" fillId="35" borderId="11" xfId="58" applyNumberFormat="1" applyFont="1" applyFill="1" applyBorder="1" applyAlignment="1" applyProtection="1">
      <alignment horizontal="center" vertical="center" wrapText="1"/>
      <protection locked="0"/>
    </xf>
    <xf numFmtId="0" fontId="64" fillId="35" borderId="11" xfId="58" applyNumberFormat="1" applyFont="1" applyFill="1" applyBorder="1" applyAlignment="1" applyProtection="1">
      <alignment horizontal="center" vertical="center" wrapText="1"/>
      <protection/>
    </xf>
    <xf numFmtId="0" fontId="64" fillId="35" borderId="11" xfId="45" applyNumberFormat="1" applyFont="1" applyFill="1" applyBorder="1" applyAlignment="1" applyProtection="1">
      <alignment horizontal="left" vertical="center" wrapText="1"/>
      <protection/>
    </xf>
    <xf numFmtId="0" fontId="64" fillId="35" borderId="11" xfId="65" applyNumberFormat="1" applyFont="1" applyFill="1" applyBorder="1" applyAlignment="1" applyProtection="1">
      <alignment horizontal="center" vertical="center" wrapText="1"/>
      <protection/>
    </xf>
    <xf numFmtId="2" fontId="64" fillId="35" borderId="11" xfId="65" applyNumberFormat="1" applyFont="1" applyFill="1" applyBorder="1" applyAlignment="1" applyProtection="1">
      <alignment horizontal="center" vertical="center" wrapText="1"/>
      <protection/>
    </xf>
    <xf numFmtId="0" fontId="64" fillId="35" borderId="0" xfId="58" applyNumberFormat="1" applyFont="1" applyFill="1" applyBorder="1" applyAlignment="1" applyProtection="1">
      <alignment vertical="center" wrapText="1"/>
      <protection/>
    </xf>
    <xf numFmtId="0" fontId="64" fillId="35" borderId="11" xfId="58" applyNumberFormat="1" applyFont="1" applyFill="1" applyBorder="1" applyAlignment="1" applyProtection="1">
      <alignment horizontal="left" vertical="center" wrapText="1"/>
      <protection/>
    </xf>
    <xf numFmtId="0" fontId="64" fillId="35" borderId="11" xfId="65" applyNumberFormat="1" applyFont="1" applyFill="1" applyBorder="1" applyAlignment="1" applyProtection="1">
      <alignment horizontal="center" vertical="center" wrapText="1"/>
      <protection locked="0"/>
    </xf>
    <xf numFmtId="180" fontId="64" fillId="35" borderId="11" xfId="58" applyNumberFormat="1" applyFont="1" applyFill="1" applyBorder="1" applyAlignment="1" applyProtection="1">
      <alignment horizontal="center" vertical="center" wrapText="1"/>
      <protection/>
    </xf>
    <xf numFmtId="181" fontId="64" fillId="35" borderId="0" xfId="58" applyNumberFormat="1" applyFont="1" applyFill="1" applyBorder="1" applyAlignment="1" applyProtection="1">
      <alignment vertical="center" wrapText="1"/>
      <protection/>
    </xf>
    <xf numFmtId="0" fontId="16" fillId="35" borderId="11" xfId="56" applyNumberFormat="1" applyFont="1" applyFill="1" applyBorder="1" applyAlignment="1" applyProtection="1">
      <alignment horizontal="center" vertical="center" wrapText="1"/>
      <protection/>
    </xf>
    <xf numFmtId="0" fontId="5" fillId="35" borderId="11" xfId="58" applyNumberFormat="1" applyFont="1" applyFill="1" applyBorder="1" applyAlignment="1" applyProtection="1">
      <alignment vertical="center" wrapText="1"/>
      <protection/>
    </xf>
    <xf numFmtId="4" fontId="5" fillId="35" borderId="11" xfId="72" applyNumberFormat="1" applyFont="1" applyFill="1" applyBorder="1" applyAlignment="1" applyProtection="1">
      <alignment horizontal="right" vertical="center" wrapText="1"/>
      <protection/>
    </xf>
    <xf numFmtId="0" fontId="2" fillId="35" borderId="11" xfId="58" applyNumberFormat="1" applyFont="1" applyFill="1" applyBorder="1" applyAlignment="1" applyProtection="1">
      <alignment horizontal="center" vertical="center" wrapText="1"/>
      <protection/>
    </xf>
    <xf numFmtId="0" fontId="2" fillId="35" borderId="11" xfId="58" applyNumberFormat="1" applyFont="1" applyFill="1" applyBorder="1" applyAlignment="1" applyProtection="1">
      <alignment horizontal="left" vertical="center" wrapText="1"/>
      <protection/>
    </xf>
    <xf numFmtId="4" fontId="2" fillId="35" borderId="11" xfId="72" applyNumberFormat="1" applyFont="1" applyFill="1" applyBorder="1" applyAlignment="1" applyProtection="1">
      <alignment horizontal="right" vertical="center" wrapText="1"/>
      <protection/>
    </xf>
    <xf numFmtId="0" fontId="16" fillId="35" borderId="0" xfId="58" applyNumberFormat="1" applyFont="1" applyFill="1" applyBorder="1" applyAlignment="1" applyProtection="1">
      <alignment vertical="center" wrapText="1"/>
      <protection/>
    </xf>
    <xf numFmtId="0" fontId="2" fillId="35" borderId="11" xfId="42" applyNumberFormat="1" applyFont="1" applyFill="1" applyBorder="1" applyAlignment="1" applyProtection="1">
      <alignment horizontal="left" vertical="center" wrapText="1"/>
      <protection/>
    </xf>
    <xf numFmtId="0" fontId="5" fillId="35" borderId="11" xfId="58" applyNumberFormat="1" applyFont="1" applyFill="1" applyBorder="1" applyAlignment="1" applyProtection="1">
      <alignment horizontal="left" vertical="center" wrapText="1"/>
      <protection/>
    </xf>
    <xf numFmtId="0" fontId="2" fillId="35" borderId="11" xfId="56" applyNumberFormat="1" applyFont="1" applyFill="1" applyBorder="1" applyAlignment="1" applyProtection="1">
      <alignment horizontal="left" vertical="center" wrapText="1"/>
      <protection/>
    </xf>
    <xf numFmtId="0" fontId="5" fillId="0" borderId="11" xfId="58" applyNumberFormat="1" applyFont="1" applyFill="1" applyBorder="1" applyAlignment="1" applyProtection="1">
      <alignment horizontal="center" vertical="center" wrapText="1"/>
      <protection/>
    </xf>
    <xf numFmtId="0" fontId="5" fillId="0" borderId="11" xfId="58" applyNumberFormat="1" applyFont="1" applyFill="1" applyBorder="1" applyAlignment="1" applyProtection="1">
      <alignment vertical="center" wrapText="1"/>
      <protection/>
    </xf>
    <xf numFmtId="4" fontId="5" fillId="0" borderId="11" xfId="72" applyNumberFormat="1" applyFont="1" applyFill="1" applyBorder="1" applyAlignment="1" applyProtection="1">
      <alignment horizontal="right" vertical="center" wrapText="1"/>
      <protection/>
    </xf>
    <xf numFmtId="0" fontId="2" fillId="36" borderId="0" xfId="58" applyNumberFormat="1" applyFont="1" applyFill="1" applyBorder="1" applyAlignment="1" applyProtection="1">
      <alignment vertical="center" wrapText="1"/>
      <protection/>
    </xf>
    <xf numFmtId="0" fontId="2" fillId="35" borderId="0" xfId="72" applyNumberFormat="1" applyFont="1" applyFill="1" applyBorder="1" applyAlignment="1" applyProtection="1">
      <alignment horizontal="right" vertical="center" wrapText="1"/>
      <protection/>
    </xf>
    <xf numFmtId="0" fontId="5" fillId="35" borderId="11" xfId="50" applyNumberFormat="1" applyFont="1" applyFill="1" applyBorder="1" applyAlignment="1" applyProtection="1">
      <alignment horizontal="left" vertical="center" wrapText="1"/>
      <protection/>
    </xf>
    <xf numFmtId="0" fontId="5" fillId="35" borderId="11" xfId="50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50" applyNumberFormat="1" applyFont="1" applyFill="1" applyBorder="1" applyAlignment="1" applyProtection="1">
      <alignment horizontal="right" vertical="center" wrapText="1"/>
      <protection locked="0"/>
    </xf>
    <xf numFmtId="0" fontId="65" fillId="35" borderId="11" xfId="58" applyNumberFormat="1" applyFont="1" applyFill="1" applyBorder="1" applyAlignment="1" applyProtection="1">
      <alignment vertical="center" wrapText="1"/>
      <protection/>
    </xf>
    <xf numFmtId="0" fontId="65" fillId="35" borderId="11" xfId="58" applyNumberFormat="1" applyFont="1" applyFill="1" applyBorder="1" applyAlignment="1" applyProtection="1">
      <alignment horizontal="center" vertical="center" wrapText="1"/>
      <protection/>
    </xf>
    <xf numFmtId="0" fontId="65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65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65" fillId="35" borderId="0" xfId="58" applyNumberFormat="1" applyFont="1" applyFill="1" applyBorder="1" applyAlignment="1" applyProtection="1">
      <alignment vertical="center" wrapText="1"/>
      <protection/>
    </xf>
    <xf numFmtId="0" fontId="2" fillId="35" borderId="11" xfId="50" applyNumberFormat="1" applyFont="1" applyFill="1" applyBorder="1" applyAlignment="1" applyProtection="1">
      <alignment horizontal="center" vertical="center" wrapText="1"/>
      <protection/>
    </xf>
    <xf numFmtId="0" fontId="2" fillId="35" borderId="11" xfId="58" applyNumberFormat="1" applyFont="1" applyFill="1" applyBorder="1" applyAlignment="1" applyProtection="1">
      <alignment vertical="center" wrapText="1"/>
      <protection/>
    </xf>
    <xf numFmtId="0" fontId="2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2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65" fillId="35" borderId="11" xfId="73" applyNumberFormat="1" applyFont="1" applyFill="1" applyBorder="1" applyAlignment="1" applyProtection="1">
      <alignment horizontal="right" vertical="center" wrapText="1"/>
      <protection/>
    </xf>
    <xf numFmtId="4" fontId="65" fillId="35" borderId="11" xfId="73" applyNumberFormat="1" applyFont="1" applyFill="1" applyBorder="1" applyAlignment="1" applyProtection="1">
      <alignment horizontal="right" vertical="center" wrapText="1"/>
      <protection/>
    </xf>
    <xf numFmtId="0" fontId="2" fillId="35" borderId="11" xfId="73" applyNumberFormat="1" applyFont="1" applyFill="1" applyBorder="1" applyAlignment="1" applyProtection="1">
      <alignment horizontal="right" vertical="center" wrapText="1"/>
      <protection locked="0"/>
    </xf>
    <xf numFmtId="4" fontId="2" fillId="35" borderId="11" xfId="73" applyNumberFormat="1" applyFont="1" applyFill="1" applyBorder="1" applyAlignment="1" applyProtection="1">
      <alignment horizontal="right" vertical="center" wrapText="1"/>
      <protection locked="0"/>
    </xf>
    <xf numFmtId="0" fontId="5" fillId="35" borderId="18" xfId="58" applyNumberFormat="1" applyFont="1" applyFill="1" applyBorder="1" applyAlignment="1" applyProtection="1">
      <alignment horizontal="center" vertical="center" wrapText="1"/>
      <protection/>
    </xf>
    <xf numFmtId="0" fontId="5" fillId="35" borderId="11" xfId="73" applyNumberFormat="1" applyFont="1" applyFill="1" applyBorder="1" applyAlignment="1" applyProtection="1">
      <alignment horizontal="right" vertical="center" wrapText="1"/>
      <protection/>
    </xf>
    <xf numFmtId="4" fontId="5" fillId="35" borderId="11" xfId="73" applyNumberFormat="1" applyFont="1" applyFill="1" applyBorder="1" applyAlignment="1" applyProtection="1">
      <alignment horizontal="right" vertical="center" wrapText="1"/>
      <protection/>
    </xf>
    <xf numFmtId="0" fontId="19" fillId="35" borderId="0" xfId="58" applyNumberFormat="1" applyFont="1" applyFill="1" applyBorder="1" applyAlignment="1" applyProtection="1">
      <alignment vertical="center" wrapText="1"/>
      <protection/>
    </xf>
    <xf numFmtId="0" fontId="66" fillId="35" borderId="11" xfId="58" applyNumberFormat="1" applyFont="1" applyFill="1" applyBorder="1" applyAlignment="1" applyProtection="1">
      <alignment horizontal="center" vertical="center" wrapText="1"/>
      <protection/>
    </xf>
    <xf numFmtId="0" fontId="66" fillId="35" borderId="11" xfId="73" applyNumberFormat="1" applyFont="1" applyFill="1" applyBorder="1" applyAlignment="1" applyProtection="1">
      <alignment horizontal="right" vertical="center" wrapText="1"/>
      <protection/>
    </xf>
    <xf numFmtId="4" fontId="66" fillId="35" borderId="11" xfId="73" applyNumberFormat="1" applyFont="1" applyFill="1" applyBorder="1" applyAlignment="1" applyProtection="1">
      <alignment horizontal="right" vertical="center" wrapText="1"/>
      <protection/>
    </xf>
    <xf numFmtId="0" fontId="67" fillId="35" borderId="0" xfId="58" applyNumberFormat="1" applyFont="1" applyFill="1" applyBorder="1" applyAlignment="1" applyProtection="1">
      <alignment vertical="center" wrapText="1"/>
      <protection/>
    </xf>
    <xf numFmtId="0" fontId="5" fillId="35" borderId="11" xfId="42" applyNumberFormat="1" applyFont="1" applyFill="1" applyBorder="1" applyAlignment="1" applyProtection="1">
      <alignment horizontal="left" vertical="center" wrapText="1"/>
      <protection/>
    </xf>
    <xf numFmtId="0" fontId="5" fillId="35" borderId="11" xfId="72" applyNumberFormat="1" applyFont="1" applyFill="1" applyBorder="1" applyAlignment="1" applyProtection="1">
      <alignment horizontal="right" vertical="center" wrapText="1"/>
      <protection/>
    </xf>
    <xf numFmtId="0" fontId="65" fillId="35" borderId="11" xfId="50" applyNumberFormat="1" applyFont="1" applyFill="1" applyBorder="1" applyAlignment="1" applyProtection="1">
      <alignment horizontal="left" vertical="center" wrapText="1"/>
      <protection/>
    </xf>
    <xf numFmtId="2" fontId="65" fillId="35" borderId="11" xfId="73" applyNumberFormat="1" applyFont="1" applyFill="1" applyBorder="1" applyAlignment="1" applyProtection="1">
      <alignment horizontal="right" vertical="center" wrapText="1"/>
      <protection/>
    </xf>
    <xf numFmtId="0" fontId="68" fillId="35" borderId="0" xfId="58" applyNumberFormat="1" applyFont="1" applyFill="1" applyBorder="1" applyAlignment="1" applyProtection="1">
      <alignment vertical="center" wrapText="1"/>
      <protection/>
    </xf>
    <xf numFmtId="0" fontId="66" fillId="35" borderId="11" xfId="50" applyNumberFormat="1" applyFont="1" applyFill="1" applyBorder="1" applyAlignment="1" applyProtection="1">
      <alignment horizontal="left" vertical="center" wrapText="1"/>
      <protection/>
    </xf>
    <xf numFmtId="2" fontId="66" fillId="35" borderId="11" xfId="73" applyNumberFormat="1" applyFont="1" applyFill="1" applyBorder="1" applyAlignment="1" applyProtection="1">
      <alignment horizontal="right" vertical="center" wrapText="1"/>
      <protection/>
    </xf>
    <xf numFmtId="0" fontId="5" fillId="35" borderId="11" xfId="72" applyNumberFormat="1" applyFont="1" applyFill="1" applyBorder="1" applyAlignment="1" applyProtection="1">
      <alignment horizontal="right" vertical="center" wrapText="1"/>
      <protection locked="0"/>
    </xf>
    <xf numFmtId="4" fontId="5" fillId="35" borderId="11" xfId="72" applyNumberFormat="1" applyFont="1" applyFill="1" applyBorder="1" applyAlignment="1" applyProtection="1">
      <alignment horizontal="right" vertical="center" wrapText="1"/>
      <protection locked="0"/>
    </xf>
    <xf numFmtId="0" fontId="2" fillId="35" borderId="11" xfId="50" applyNumberFormat="1" applyFont="1" applyFill="1" applyBorder="1" applyAlignment="1" applyProtection="1">
      <alignment horizontal="left" vertical="center" wrapText="1"/>
      <protection/>
    </xf>
    <xf numFmtId="0" fontId="2" fillId="35" borderId="11" xfId="73" applyNumberFormat="1" applyFont="1" applyFill="1" applyBorder="1" applyAlignment="1" applyProtection="1">
      <alignment horizontal="right" vertical="center" wrapText="1"/>
      <protection/>
    </xf>
    <xf numFmtId="4" fontId="2" fillId="35" borderId="11" xfId="73" applyNumberFormat="1" applyFont="1" applyFill="1" applyBorder="1" applyAlignment="1" applyProtection="1">
      <alignment horizontal="right" vertical="center" wrapText="1"/>
      <protection/>
    </xf>
    <xf numFmtId="0" fontId="5" fillId="35" borderId="11" xfId="56" applyNumberFormat="1" applyFont="1" applyFill="1" applyBorder="1" applyAlignment="1" applyProtection="1">
      <alignment horizontal="left" vertical="center" wrapText="1"/>
      <protection/>
    </xf>
    <xf numFmtId="0" fontId="16" fillId="36" borderId="0" xfId="58" applyNumberFormat="1" applyFont="1" applyFill="1" applyBorder="1" applyAlignment="1" applyProtection="1">
      <alignment vertical="center" wrapText="1"/>
      <protection/>
    </xf>
    <xf numFmtId="0" fontId="65" fillId="0" borderId="11" xfId="58" applyNumberFormat="1" applyFont="1" applyFill="1" applyBorder="1" applyAlignment="1" applyProtection="1">
      <alignment vertical="center" wrapText="1"/>
      <protection/>
    </xf>
    <xf numFmtId="0" fontId="66" fillId="0" borderId="11" xfId="58" applyNumberFormat="1" applyFont="1" applyFill="1" applyBorder="1" applyAlignment="1" applyProtection="1">
      <alignment vertical="center" wrapText="1"/>
      <protection/>
    </xf>
    <xf numFmtId="0" fontId="66" fillId="0" borderId="11" xfId="58" applyNumberFormat="1" applyFont="1" applyFill="1" applyBorder="1" applyAlignment="1" applyProtection="1">
      <alignment horizontal="center" vertical="center" wrapText="1"/>
      <protection/>
    </xf>
    <xf numFmtId="2" fontId="66" fillId="0" borderId="11" xfId="64" applyNumberFormat="1" applyFont="1" applyFill="1" applyBorder="1" applyAlignment="1" applyProtection="1">
      <alignment vertical="center" wrapText="1"/>
      <protection/>
    </xf>
    <xf numFmtId="0" fontId="2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0" borderId="0" xfId="58" applyNumberFormat="1" applyFont="1" applyFill="1" applyBorder="1" applyAlignment="1" applyProtection="1">
      <alignment vertical="center" wrapText="1"/>
      <protection/>
    </xf>
    <xf numFmtId="0" fontId="2" fillId="0" borderId="11" xfId="50" applyNumberFormat="1" applyFont="1" applyFill="1" applyBorder="1" applyAlignment="1" applyProtection="1">
      <alignment horizontal="center" vertical="center" wrapText="1"/>
      <protection/>
    </xf>
    <xf numFmtId="0" fontId="16" fillId="0" borderId="11" xfId="50" applyNumberFormat="1" applyFont="1" applyFill="1" applyBorder="1" applyAlignment="1" applyProtection="1">
      <alignment horizontal="center" vertical="center" wrapText="1"/>
      <protection/>
    </xf>
    <xf numFmtId="0" fontId="16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1" xfId="56" applyNumberFormat="1" applyFont="1" applyFill="1" applyBorder="1" applyAlignment="1" applyProtection="1">
      <alignment horizontal="center" vertical="center" wrapText="1"/>
      <protection/>
    </xf>
    <xf numFmtId="0" fontId="5" fillId="0" borderId="11" xfId="50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horizontal="center" vertical="center" wrapText="1"/>
      <protection/>
    </xf>
    <xf numFmtId="0" fontId="5" fillId="0" borderId="11" xfId="57" applyNumberFormat="1" applyFont="1" applyFill="1" applyBorder="1" applyAlignment="1" applyProtection="1">
      <alignment vertical="center" wrapText="1"/>
      <protection/>
    </xf>
    <xf numFmtId="4" fontId="2" fillId="0" borderId="11" xfId="71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58" applyNumberFormat="1" applyFont="1" applyFill="1" applyBorder="1" applyAlignment="1" applyProtection="1">
      <alignment vertical="center" wrapText="1"/>
      <protection/>
    </xf>
    <xf numFmtId="0" fontId="2" fillId="36" borderId="0" xfId="58" applyNumberFormat="1" applyFont="1" applyFill="1" applyAlignment="1" applyProtection="1">
      <alignment vertical="center" wrapText="1"/>
      <protection/>
    </xf>
    <xf numFmtId="4" fontId="2" fillId="35" borderId="0" xfId="58" applyNumberFormat="1" applyFont="1" applyFill="1" applyAlignment="1" applyProtection="1">
      <alignment vertical="center" wrapText="1"/>
      <protection/>
    </xf>
    <xf numFmtId="0" fontId="5" fillId="35" borderId="11" xfId="58" applyNumberFormat="1" applyFont="1" applyFill="1" applyBorder="1" applyAlignment="1" applyProtection="1">
      <alignment horizontal="right" vertical="center" wrapText="1"/>
      <protection/>
    </xf>
    <xf numFmtId="0" fontId="66" fillId="35" borderId="11" xfId="58" applyNumberFormat="1" applyFont="1" applyFill="1" applyBorder="1" applyAlignment="1" applyProtection="1">
      <alignment horizontal="right" vertical="center" wrapText="1"/>
      <protection/>
    </xf>
    <xf numFmtId="2" fontId="65" fillId="35" borderId="11" xfId="58" applyNumberFormat="1" applyFont="1" applyFill="1" applyBorder="1" applyAlignment="1" applyProtection="1">
      <alignment horizontal="right" vertical="center" wrapText="1"/>
      <protection/>
    </xf>
    <xf numFmtId="2" fontId="66" fillId="35" borderId="11" xfId="58" applyNumberFormat="1" applyFont="1" applyFill="1" applyBorder="1" applyAlignment="1" applyProtection="1">
      <alignment horizontal="right" vertical="center" wrapText="1"/>
      <protection/>
    </xf>
    <xf numFmtId="0" fontId="2" fillId="35" borderId="11" xfId="58" applyNumberFormat="1" applyFont="1" applyFill="1" applyBorder="1" applyAlignment="1" applyProtection="1">
      <alignment horizontal="right" vertical="center" wrapText="1"/>
      <protection/>
    </xf>
    <xf numFmtId="0" fontId="66" fillId="0" borderId="11" xfId="58" applyNumberFormat="1" applyFont="1" applyFill="1" applyBorder="1" applyAlignment="1" applyProtection="1">
      <alignment horizontal="right" vertical="center" wrapText="1"/>
      <protection/>
    </xf>
    <xf numFmtId="0" fontId="2" fillId="0" borderId="0" xfId="0" applyNumberFormat="1" applyFont="1" applyBorder="1" applyAlignment="1">
      <alignment/>
    </xf>
    <xf numFmtId="4" fontId="2" fillId="0" borderId="11" xfId="0" applyNumberFormat="1" applyFont="1" applyFill="1" applyBorder="1" applyAlignment="1" applyProtection="1">
      <alignment horizontal="center" vertical="center" wrapText="1"/>
      <protection/>
    </xf>
    <xf numFmtId="4" fontId="2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9" fillId="0" borderId="0" xfId="0" applyFont="1" applyBorder="1" applyAlignment="1">
      <alignment horizontal="center" wrapText="1"/>
    </xf>
    <xf numFmtId="0" fontId="69" fillId="0" borderId="11" xfId="42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/>
    </xf>
    <xf numFmtId="0" fontId="2" fillId="34" borderId="16" xfId="0" applyFont="1" applyFill="1" applyBorder="1" applyAlignment="1" applyProtection="1">
      <alignment horizontal="center" vertical="center" wrapText="1"/>
      <protection/>
    </xf>
    <xf numFmtId="0" fontId="2" fillId="34" borderId="14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16" fillId="35" borderId="18" xfId="58" applyNumberFormat="1" applyFont="1" applyFill="1" applyBorder="1" applyAlignment="1" applyProtection="1">
      <alignment horizontal="center" vertical="center" wrapText="1"/>
      <protection/>
    </xf>
    <xf numFmtId="0" fontId="16" fillId="35" borderId="14" xfId="58" applyNumberFormat="1" applyFont="1" applyFill="1" applyBorder="1" applyAlignment="1" applyProtection="1">
      <alignment horizontal="center" vertical="center" wrapText="1"/>
      <protection/>
    </xf>
    <xf numFmtId="0" fontId="2" fillId="35" borderId="23" xfId="58" applyNumberFormat="1" applyFont="1" applyFill="1" applyBorder="1" applyAlignment="1" applyProtection="1">
      <alignment horizontal="center" vertical="center" wrapText="1"/>
      <protection/>
    </xf>
    <xf numFmtId="0" fontId="2" fillId="35" borderId="24" xfId="58" applyNumberFormat="1" applyFont="1" applyFill="1" applyBorder="1" applyAlignment="1" applyProtection="1">
      <alignment horizontal="center" vertical="center" wrapText="1"/>
      <protection/>
    </xf>
    <xf numFmtId="0" fontId="5" fillId="35" borderId="12" xfId="58" applyNumberFormat="1" applyFont="1" applyFill="1" applyBorder="1" applyAlignment="1" applyProtection="1">
      <alignment horizontal="left" vertical="center" wrapText="1"/>
      <protection/>
    </xf>
    <xf numFmtId="0" fontId="5" fillId="35" borderId="0" xfId="58" applyNumberFormat="1" applyFont="1" applyFill="1" applyBorder="1" applyAlignment="1" applyProtection="1">
      <alignment horizontal="left" vertical="center" wrapText="1"/>
      <protection/>
    </xf>
    <xf numFmtId="0" fontId="5" fillId="35" borderId="18" xfId="58" applyNumberFormat="1" applyFont="1" applyFill="1" applyBorder="1" applyAlignment="1" applyProtection="1">
      <alignment horizontal="center" vertical="center" wrapText="1"/>
      <protection/>
    </xf>
    <xf numFmtId="0" fontId="5" fillId="35" borderId="14" xfId="58" applyNumberFormat="1" applyFont="1" applyFill="1" applyBorder="1" applyAlignment="1" applyProtection="1">
      <alignment horizontal="center" vertical="center" wrapText="1"/>
      <protection/>
    </xf>
    <xf numFmtId="0" fontId="5" fillId="35" borderId="18" xfId="50" applyNumberFormat="1" applyFont="1" applyFill="1" applyBorder="1" applyAlignment="1" applyProtection="1">
      <alignment horizontal="left" vertical="center" wrapText="1"/>
      <protection/>
    </xf>
    <xf numFmtId="0" fontId="5" fillId="35" borderId="14" xfId="50" applyNumberFormat="1" applyFont="1" applyFill="1" applyBorder="1" applyAlignment="1" applyProtection="1">
      <alignment horizontal="left" vertical="center" wrapText="1"/>
      <protection/>
    </xf>
    <xf numFmtId="0" fontId="5" fillId="35" borderId="0" xfId="58" applyNumberFormat="1" applyFont="1" applyFill="1" applyAlignment="1" applyProtection="1">
      <alignment horizontal="center" vertical="center" wrapText="1"/>
      <protection/>
    </xf>
    <xf numFmtId="0" fontId="5" fillId="0" borderId="0" xfId="59" applyNumberFormat="1" applyFont="1" applyFill="1" applyBorder="1" applyAlignment="1" applyProtection="1">
      <alignment horizontal="left" vertical="center" wrapText="1"/>
      <protection/>
    </xf>
    <xf numFmtId="0" fontId="2" fillId="35" borderId="18" xfId="50" applyNumberFormat="1" applyFont="1" applyFill="1" applyBorder="1" applyAlignment="1" applyProtection="1">
      <alignment horizontal="center" vertical="center" wrapText="1"/>
      <protection/>
    </xf>
    <xf numFmtId="0" fontId="2" fillId="35" borderId="14" xfId="50" applyNumberFormat="1" applyFont="1" applyFill="1" applyBorder="1" applyAlignment="1" applyProtection="1">
      <alignment horizontal="center" vertical="center" wrapText="1"/>
      <protection/>
    </xf>
    <xf numFmtId="0" fontId="2" fillId="35" borderId="18" xfId="58" applyNumberFormat="1" applyFont="1" applyFill="1" applyBorder="1" applyAlignment="1" applyProtection="1">
      <alignment horizontal="center" vertical="center" wrapText="1"/>
      <protection/>
    </xf>
    <xf numFmtId="0" fontId="2" fillId="35" borderId="14" xfId="58" applyNumberFormat="1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Столбца 35 2" xfId="50"/>
    <cellStyle name="Итог" xfId="51"/>
    <cellStyle name="Контрольная ячейка" xfId="52"/>
    <cellStyle name="Название" xfId="53"/>
    <cellStyle name="Нейтральный" xfId="54"/>
    <cellStyle name="Обычный 10 5 2 2" xfId="55"/>
    <cellStyle name="Обычный 19 3 2" xfId="56"/>
    <cellStyle name="Обычный 2_наш последний RAB (28.09.10)" xfId="57"/>
    <cellStyle name="Обычный 2_НВВ - сети долгосрочный (15.07) - передано на оформление 2" xfId="58"/>
    <cellStyle name="Обычный_НВВ 2009 постатейно свод по филиалам_09_02_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Процентный 5" xfId="65"/>
    <cellStyle name="Связанная ячейка" xfId="66"/>
    <cellStyle name="Текст предупреждения" xfId="67"/>
    <cellStyle name="Comma" xfId="68"/>
    <cellStyle name="Comma [0]" xfId="69"/>
    <cellStyle name="Финансовый 3" xfId="70"/>
    <cellStyle name="Формула" xfId="71"/>
    <cellStyle name="Формула_GRES.2007.5" xfId="72"/>
    <cellStyle name="Формула_НВВ - сети долгосрочный (15.07) - передано на оформление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Users\&#1054;&#1041;&#1065;&#1048;&#1045;\&#1055;&#1086;&#1083;&#1102;&#1090;&#1086;&#1074;%20&#1052;.&#1048;\&#1045;&#1048;&#1040;&#1057;\2018%20&#1075;&#1086;&#1076;\&#1076;&#1086;%2001.03.2018%20PEREDACHA.M2018%20&#1054;&#1090;&#1095;&#1077;&#1090;%20&#1086;%20&#1087;&#1088;&#1080;&#1085;&#1103;&#1090;&#1099;&#1093;%20&#1090;&#1072;&#1088;&#1080;&#1092;&#1072;&#1093;%20&#1085;&#1072;%20&#1091;&#1089;&#1083;&#1091;&#1075;&#1080;%20&#1087;&#1086;%20&#1087;&#1077;&#1088;&#1077;&#1076;&#1072;&#1095;&#1077;\PEREDACHA.M2018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9;&#1085;&#1077;&#1088;&#1075;&#1086;&#1087;&#1086;&#1090;&#1088;&#1077;&#1073;&#1083;&#1077;&#1085;&#1080;&#1077;\&#1056;&#1069;&#1050;\&#1056;&#1069;&#1050;%202020%20&#1075;&#1086;&#1076;\&#1056;&#1069;&#1050;%20&#1090;&#1072;&#1088;&#1080;&#1092;%20&#1055;&#1088;&#1080;&#1083;&#1086;&#1078;&#1077;&#1085;&#1080;&#1077;%20&#1085;&#1072;%202020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1"/>
      <sheetName val="Инструкция"/>
      <sheetName val="Лог обновления"/>
      <sheetName val="Титульный"/>
      <sheetName val="Справочники"/>
      <sheetName val="P2.1 У.Е. 2018"/>
      <sheetName val="P2.2 У.Е. 2018"/>
      <sheetName val="4 баланс ээ"/>
      <sheetName val="5 баланс мощности"/>
      <sheetName val="Расчет ВН1"/>
      <sheetName val="НВВ РСК 2018 (I пол)"/>
      <sheetName val="НВВ РСК 2018 (II пол)"/>
      <sheetName val="НВВ РСК 2018"/>
      <sheetName val="НВВ РСК последующие года"/>
      <sheetName val="Расчет НВВ РСК - индексация"/>
      <sheetName val="Расчет тарифов (население)"/>
      <sheetName val="Расчет котловых тарифов"/>
      <sheetName val="Расчет расх. по RAB"/>
      <sheetName val="Расчет НВВ по RAB"/>
      <sheetName val="Расчет НВВ"/>
      <sheetName val="Индивидуальные тарифы"/>
      <sheetName val="Комментарии"/>
      <sheetName val="Проверка"/>
      <sheetName val="modHyp"/>
      <sheetName val="et_union_hor"/>
      <sheetName val="et_union_ver1"/>
      <sheetName val="et_union_ver2"/>
      <sheetName val="TEHSHEET"/>
      <sheetName val="AllSheetsInThisWorkbook"/>
      <sheetName val="REESTR_ORG"/>
      <sheetName val="modInstruction"/>
      <sheetName val="modfrmCheckUpdates"/>
      <sheetName val="modHTTP"/>
      <sheetName val="modUpdTemplMain"/>
      <sheetName val="modThisWorkbook"/>
      <sheetName val="modfrmReestr"/>
      <sheetName val="modReestr"/>
      <sheetName val="modList00"/>
      <sheetName val="modList08"/>
      <sheetName val="modList10"/>
      <sheetName val="modList11"/>
      <sheetName val="modList16"/>
    </sheetNames>
    <sheetDataSet>
      <sheetData sheetId="15">
        <row r="55">
          <cell r="AN5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 1. Смета НВВ i"/>
      <sheetName val="Пр 2. НВВ i"/>
      <sheetName val="2.1 I ПР i"/>
      <sheetName val="2.2 II НР i"/>
      <sheetName val="2.3 III. В i"/>
      <sheetName val="3.1.  КПР"/>
      <sheetName val="3.2.  КНР"/>
      <sheetName val="3.2.1 (ПАО ФСК)"/>
      <sheetName val="3.3.  КНВВ"/>
      <sheetName val="3.3.1"/>
      <sheetName val="3.3.2."/>
      <sheetName val="3.3.3."/>
      <sheetName val="3.4.  КПО"/>
      <sheetName val="3.4.1"/>
      <sheetName val="Пр 4. В i корр ИП"/>
      <sheetName val="Пр 5. IV КНК i-2"/>
      <sheetName val="Пр 6. Аренда"/>
      <sheetName val="Пр 7. Отчет Аренда"/>
      <sheetName val="Пр.8 Амортизация ЖКХ"/>
      <sheetName val="Пр 8. Амортизация"/>
    </sheetNames>
    <sheetDataSet>
      <sheetData sheetId="3">
        <row r="12">
          <cell r="D12">
            <v>0</v>
          </cell>
        </row>
        <row r="16">
          <cell r="D16">
            <v>0</v>
          </cell>
        </row>
        <row r="24">
          <cell r="D24">
            <v>0</v>
          </cell>
        </row>
        <row r="27">
          <cell r="D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pgkh79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4"/>
  <sheetViews>
    <sheetView zoomScalePageLayoutView="0" workbookViewId="0" topLeftCell="A1">
      <selection activeCell="D31" sqref="D31:G31"/>
    </sheetView>
  </sheetViews>
  <sheetFormatPr defaultColWidth="9.00390625" defaultRowHeight="12.75"/>
  <cols>
    <col min="2" max="2" width="15.125" style="0" customWidth="1"/>
    <col min="3" max="3" width="18.625" style="0" customWidth="1"/>
    <col min="4" max="4" width="15.125" style="0" customWidth="1"/>
    <col min="5" max="5" width="10.875" style="0" customWidth="1"/>
    <col min="7" max="7" width="12.25390625" style="0" customWidth="1"/>
  </cols>
  <sheetData>
    <row r="1" spans="3:8" ht="12.75">
      <c r="C1" s="152" t="s">
        <v>41</v>
      </c>
      <c r="D1" s="152"/>
      <c r="E1" s="152"/>
      <c r="F1" s="152"/>
      <c r="G1" s="152"/>
      <c r="H1" s="152"/>
    </row>
    <row r="2" spans="3:13" ht="14.25" customHeight="1">
      <c r="C2" s="19"/>
      <c r="D2" s="12"/>
      <c r="E2" s="12"/>
      <c r="F2" s="12"/>
      <c r="G2" s="12"/>
      <c r="H2" s="21" t="s">
        <v>42</v>
      </c>
      <c r="I2" s="18"/>
      <c r="J2" s="18"/>
      <c r="K2" s="18"/>
      <c r="L2" s="18"/>
      <c r="M2" s="13"/>
    </row>
    <row r="3" spans="3:8" ht="12.75">
      <c r="C3" s="19"/>
      <c r="D3" s="12"/>
      <c r="E3" s="12"/>
      <c r="F3" s="12"/>
      <c r="G3" s="12"/>
      <c r="H3" s="21" t="s">
        <v>43</v>
      </c>
    </row>
    <row r="4" spans="3:46" ht="12.75">
      <c r="C4" s="19"/>
      <c r="D4" s="12"/>
      <c r="E4" s="12"/>
      <c r="F4" s="12"/>
      <c r="G4" s="12"/>
      <c r="H4" s="21" t="s">
        <v>44</v>
      </c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</row>
    <row r="5" spans="3:46" ht="12.75">
      <c r="C5" s="19"/>
      <c r="D5" s="12"/>
      <c r="E5" s="12"/>
      <c r="F5" s="12"/>
      <c r="G5" s="12"/>
      <c r="H5" s="21" t="s">
        <v>45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5:46" ht="12.75"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5:46" ht="12.75"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</row>
    <row r="8" spans="15:46" ht="12.75"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</row>
    <row r="9" spans="15:46" ht="12.75"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</row>
    <row r="11" spans="1:7" ht="18" customHeight="1">
      <c r="A11" s="153" t="s">
        <v>35</v>
      </c>
      <c r="B11" s="153"/>
      <c r="C11" s="153"/>
      <c r="D11" s="153"/>
      <c r="E11" s="153"/>
      <c r="F11" s="153"/>
      <c r="G11" s="153"/>
    </row>
    <row r="12" spans="1:7" ht="36" customHeight="1">
      <c r="A12" s="154" t="s">
        <v>40</v>
      </c>
      <c r="B12" s="154"/>
      <c r="C12" s="154"/>
      <c r="D12" s="154"/>
      <c r="E12" s="154"/>
      <c r="F12" s="154"/>
      <c r="G12" s="154"/>
    </row>
    <row r="13" spans="2:4" ht="16.5">
      <c r="B13" s="17" t="s">
        <v>39</v>
      </c>
      <c r="C13" s="159" t="s">
        <v>212</v>
      </c>
      <c r="D13" s="159"/>
    </row>
    <row r="14" spans="2:4" ht="15" customHeight="1">
      <c r="B14" s="14"/>
      <c r="C14" s="158" t="s">
        <v>36</v>
      </c>
      <c r="D14" s="158"/>
    </row>
    <row r="15" ht="15.75">
      <c r="B15" s="15"/>
    </row>
    <row r="16" ht="15.75">
      <c r="B16" s="15"/>
    </row>
    <row r="17" spans="1:7" ht="39.75" customHeight="1">
      <c r="A17" s="155" t="s">
        <v>37</v>
      </c>
      <c r="B17" s="155"/>
      <c r="C17" s="155"/>
      <c r="D17" s="155"/>
      <c r="E17" s="155"/>
      <c r="F17" s="155"/>
      <c r="G17" s="155"/>
    </row>
    <row r="18" spans="1:7" ht="12.75">
      <c r="A18" s="156" t="s">
        <v>38</v>
      </c>
      <c r="B18" s="156"/>
      <c r="C18" s="156"/>
      <c r="D18" s="156"/>
      <c r="E18" s="156"/>
      <c r="F18" s="156"/>
      <c r="G18" s="156"/>
    </row>
    <row r="19" ht="12.75">
      <c r="B19" s="12"/>
    </row>
    <row r="20" spans="1:7" ht="12.75" customHeight="1">
      <c r="A20" s="157" t="s">
        <v>21</v>
      </c>
      <c r="B20" s="157"/>
      <c r="C20" s="157"/>
      <c r="D20" s="157"/>
      <c r="E20" s="157"/>
      <c r="F20" s="157"/>
      <c r="G20" s="157"/>
    </row>
    <row r="21" ht="12.75">
      <c r="B21" s="16"/>
    </row>
    <row r="22" spans="2:7" ht="16.5">
      <c r="B22" s="148" t="s">
        <v>33</v>
      </c>
      <c r="C22" s="148"/>
      <c r="D22" s="148"/>
      <c r="E22" s="148"/>
      <c r="F22" s="148"/>
      <c r="G22" s="148"/>
    </row>
    <row r="23" ht="12.75">
      <c r="B23" s="16"/>
    </row>
    <row r="25" spans="2:7" ht="88.5" customHeight="1">
      <c r="B25" s="147" t="s">
        <v>18</v>
      </c>
      <c r="C25" s="147"/>
      <c r="D25" s="149" t="s">
        <v>19</v>
      </c>
      <c r="E25" s="149"/>
      <c r="F25" s="149"/>
      <c r="G25" s="149"/>
    </row>
    <row r="26" spans="2:7" ht="41.25" customHeight="1">
      <c r="B26" s="147" t="s">
        <v>20</v>
      </c>
      <c r="C26" s="147"/>
      <c r="D26" s="150" t="s">
        <v>21</v>
      </c>
      <c r="E26" s="150"/>
      <c r="F26" s="150"/>
      <c r="G26" s="150"/>
    </row>
    <row r="27" spans="2:7" ht="48" customHeight="1">
      <c r="B27" s="147" t="s">
        <v>22</v>
      </c>
      <c r="C27" s="147"/>
      <c r="D27" s="150" t="s">
        <v>34</v>
      </c>
      <c r="E27" s="150"/>
      <c r="F27" s="150"/>
      <c r="G27" s="150"/>
    </row>
    <row r="28" spans="2:7" ht="54.75" customHeight="1">
      <c r="B28" s="147" t="s">
        <v>23</v>
      </c>
      <c r="C28" s="147"/>
      <c r="D28" s="150" t="s">
        <v>34</v>
      </c>
      <c r="E28" s="150"/>
      <c r="F28" s="150"/>
      <c r="G28" s="150"/>
    </row>
    <row r="29" spans="2:7" ht="20.25" customHeight="1">
      <c r="B29" s="147" t="s">
        <v>24</v>
      </c>
      <c r="C29" s="147"/>
      <c r="D29" s="151">
        <v>2439005538</v>
      </c>
      <c r="E29" s="151"/>
      <c r="F29" s="151"/>
      <c r="G29" s="151"/>
    </row>
    <row r="30" spans="2:7" ht="18.75" customHeight="1">
      <c r="B30" s="147" t="s">
        <v>25</v>
      </c>
      <c r="C30" s="147"/>
      <c r="D30" s="151">
        <v>243901001</v>
      </c>
      <c r="E30" s="151"/>
      <c r="F30" s="151"/>
      <c r="G30" s="151"/>
    </row>
    <row r="31" spans="2:7" ht="24.75" customHeight="1">
      <c r="B31" s="147" t="s">
        <v>26</v>
      </c>
      <c r="C31" s="147"/>
      <c r="D31" s="150" t="s">
        <v>213</v>
      </c>
      <c r="E31" s="150"/>
      <c r="F31" s="150"/>
      <c r="G31" s="150"/>
    </row>
    <row r="32" spans="2:7" ht="27" customHeight="1">
      <c r="B32" s="147" t="s">
        <v>27</v>
      </c>
      <c r="C32" s="147"/>
      <c r="D32" s="160" t="s">
        <v>28</v>
      </c>
      <c r="E32" s="160"/>
      <c r="F32" s="160"/>
      <c r="G32" s="160"/>
    </row>
    <row r="33" spans="2:7" ht="22.5" customHeight="1">
      <c r="B33" s="147" t="s">
        <v>29</v>
      </c>
      <c r="C33" s="147"/>
      <c r="D33" s="150" t="s">
        <v>30</v>
      </c>
      <c r="E33" s="150"/>
      <c r="F33" s="150"/>
      <c r="G33" s="150"/>
    </row>
    <row r="34" spans="2:7" ht="19.5" customHeight="1">
      <c r="B34" s="147" t="s">
        <v>31</v>
      </c>
      <c r="C34" s="147"/>
      <c r="D34" s="150" t="s">
        <v>32</v>
      </c>
      <c r="E34" s="150"/>
      <c r="F34" s="150"/>
      <c r="G34" s="150"/>
    </row>
  </sheetData>
  <sheetProtection/>
  <mergeCells count="29">
    <mergeCell ref="C14:D14"/>
    <mergeCell ref="C13:D13"/>
    <mergeCell ref="B34:C34"/>
    <mergeCell ref="D30:G30"/>
    <mergeCell ref="D33:G33"/>
    <mergeCell ref="D34:G34"/>
    <mergeCell ref="D32:G32"/>
    <mergeCell ref="D31:G31"/>
    <mergeCell ref="B30:C30"/>
    <mergeCell ref="B31:C31"/>
    <mergeCell ref="C1:H1"/>
    <mergeCell ref="A11:G11"/>
    <mergeCell ref="A12:G12"/>
    <mergeCell ref="A17:G17"/>
    <mergeCell ref="A18:G18"/>
    <mergeCell ref="B29:C29"/>
    <mergeCell ref="B26:C26"/>
    <mergeCell ref="B27:C27"/>
    <mergeCell ref="B28:C28"/>
    <mergeCell ref="A20:G20"/>
    <mergeCell ref="B32:C32"/>
    <mergeCell ref="B33:C33"/>
    <mergeCell ref="B22:G22"/>
    <mergeCell ref="D25:G25"/>
    <mergeCell ref="D26:G26"/>
    <mergeCell ref="D27:G27"/>
    <mergeCell ref="D28:G28"/>
    <mergeCell ref="D29:G29"/>
    <mergeCell ref="B25:C25"/>
  </mergeCells>
  <hyperlinks>
    <hyperlink ref="D32" r:id="rId1" display="mupgkh79@mail.ru"/>
  </hyperlinks>
  <printOptions/>
  <pageMargins left="0.5118110236220472" right="0.31496062992125984" top="0.5511811023622047" bottom="0.5511811023622047" header="0.31496062992125984" footer="0.31496062992125984"/>
  <pageSetup horizontalDpi="1200" verticalDpi="12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28"/>
  <sheetViews>
    <sheetView zoomScalePageLayoutView="0" workbookViewId="0" topLeftCell="A1">
      <selection activeCell="H23" sqref="H23"/>
    </sheetView>
  </sheetViews>
  <sheetFormatPr defaultColWidth="9.00390625" defaultRowHeight="12.75"/>
  <cols>
    <col min="2" max="2" width="36.625" style="0" customWidth="1"/>
    <col min="3" max="3" width="11.375" style="0" customWidth="1"/>
    <col min="4" max="4" width="16.125" style="0" hidden="1" customWidth="1"/>
    <col min="5" max="5" width="15.375" style="0" hidden="1" customWidth="1"/>
    <col min="6" max="6" width="15.375" style="0" customWidth="1"/>
    <col min="7" max="7" width="14.875" style="0" customWidth="1"/>
    <col min="8" max="9" width="13.25390625" style="0" customWidth="1"/>
  </cols>
  <sheetData>
    <row r="1" spans="7:26" ht="12.75">
      <c r="G1" s="19"/>
      <c r="H1" s="19"/>
      <c r="I1" s="20" t="s">
        <v>202</v>
      </c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Z1" s="20"/>
    </row>
    <row r="2" spans="7:26" ht="12.75">
      <c r="G2" s="19"/>
      <c r="H2" s="19"/>
      <c r="I2" s="20" t="s">
        <v>46</v>
      </c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Z2" s="20"/>
    </row>
    <row r="3" spans="7:26" ht="12.75">
      <c r="G3" s="19"/>
      <c r="H3" s="19"/>
      <c r="I3" s="20" t="s">
        <v>47</v>
      </c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Z3" s="20"/>
    </row>
    <row r="6" spans="2:95" ht="15.75">
      <c r="B6" s="173" t="s">
        <v>200</v>
      </c>
      <c r="C6" s="173"/>
      <c r="D6" s="173"/>
      <c r="E6" s="173"/>
      <c r="F6" s="173"/>
      <c r="G6" s="173"/>
      <c r="H6" s="173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</row>
    <row r="8" spans="1:8" ht="20.25" customHeight="1">
      <c r="A8" s="174" t="s">
        <v>48</v>
      </c>
      <c r="B8" s="174"/>
      <c r="C8" s="174"/>
      <c r="D8" s="174"/>
      <c r="E8" s="174"/>
      <c r="F8" s="174"/>
      <c r="G8" s="174"/>
      <c r="H8" s="174"/>
    </row>
    <row r="9" spans="1:8" ht="20.25" customHeight="1">
      <c r="A9" s="174" t="s">
        <v>49</v>
      </c>
      <c r="B9" s="174"/>
      <c r="C9" s="174"/>
      <c r="D9" s="174"/>
      <c r="E9" s="174"/>
      <c r="F9" s="174"/>
      <c r="G9" s="174"/>
      <c r="H9" s="174"/>
    </row>
    <row r="10" spans="1:8" ht="20.25" customHeight="1">
      <c r="A10" s="7"/>
      <c r="B10" s="174" t="s">
        <v>209</v>
      </c>
      <c r="C10" s="174"/>
      <c r="D10" s="174"/>
      <c r="E10" s="174"/>
      <c r="F10" s="174"/>
      <c r="G10" s="174"/>
      <c r="H10" s="174"/>
    </row>
    <row r="11" spans="1:7" ht="20.25" customHeight="1">
      <c r="A11" s="7"/>
      <c r="B11" s="11"/>
      <c r="C11" s="11"/>
      <c r="D11" s="11"/>
      <c r="E11" s="11"/>
      <c r="F11" s="7"/>
      <c r="G11" s="7"/>
    </row>
    <row r="12" spans="1:7" ht="14.25" customHeight="1">
      <c r="A12" s="7"/>
      <c r="B12" s="11"/>
      <c r="C12" s="11"/>
      <c r="D12" s="11"/>
      <c r="E12" s="11"/>
      <c r="F12" s="7"/>
      <c r="G12" s="7"/>
    </row>
    <row r="13" spans="1:9" ht="15.75" customHeight="1">
      <c r="A13" s="32"/>
      <c r="B13" s="38"/>
      <c r="C13" s="162" t="s">
        <v>2</v>
      </c>
      <c r="D13" s="165" t="s">
        <v>50</v>
      </c>
      <c r="E13" s="166"/>
      <c r="F13" s="165" t="s">
        <v>53</v>
      </c>
      <c r="G13" s="166"/>
      <c r="H13" s="165" t="s">
        <v>55</v>
      </c>
      <c r="I13" s="166"/>
    </row>
    <row r="14" spans="1:9" ht="16.5" customHeight="1">
      <c r="A14" s="33"/>
      <c r="B14" s="39"/>
      <c r="C14" s="163"/>
      <c r="D14" s="167" t="s">
        <v>51</v>
      </c>
      <c r="E14" s="168"/>
      <c r="F14" s="167" t="s">
        <v>54</v>
      </c>
      <c r="G14" s="168"/>
      <c r="H14" s="167" t="s">
        <v>56</v>
      </c>
      <c r="I14" s="168"/>
    </row>
    <row r="15" spans="1:9" ht="15.75">
      <c r="A15" s="30"/>
      <c r="B15" s="40"/>
      <c r="C15" s="163"/>
      <c r="D15" s="167" t="s">
        <v>52</v>
      </c>
      <c r="E15" s="168"/>
      <c r="F15" s="169" t="s">
        <v>59</v>
      </c>
      <c r="G15" s="170"/>
      <c r="H15" s="167" t="s">
        <v>57</v>
      </c>
      <c r="I15" s="168"/>
    </row>
    <row r="16" spans="1:9" ht="15.75" customHeight="1">
      <c r="A16" s="34" t="s">
        <v>0</v>
      </c>
      <c r="B16" s="36" t="s">
        <v>1</v>
      </c>
      <c r="C16" s="163"/>
      <c r="D16" s="41"/>
      <c r="E16" s="42"/>
      <c r="F16" s="171"/>
      <c r="G16" s="172"/>
      <c r="H16" s="25"/>
      <c r="I16" s="26"/>
    </row>
    <row r="17" spans="1:9" ht="63">
      <c r="A17" s="35"/>
      <c r="B17" s="37"/>
      <c r="C17" s="164"/>
      <c r="D17" s="22" t="s">
        <v>198</v>
      </c>
      <c r="E17" s="22" t="s">
        <v>197</v>
      </c>
      <c r="F17" s="22" t="s">
        <v>207</v>
      </c>
      <c r="G17" s="22" t="s">
        <v>208</v>
      </c>
      <c r="H17" s="22" t="s">
        <v>210</v>
      </c>
      <c r="I17" s="22" t="s">
        <v>211</v>
      </c>
    </row>
    <row r="18" spans="1:9" ht="15">
      <c r="A18" s="31">
        <v>1</v>
      </c>
      <c r="B18" s="27">
        <f>A18+1</f>
        <v>2</v>
      </c>
      <c r="C18" s="27">
        <v>3</v>
      </c>
      <c r="D18" s="28">
        <v>6</v>
      </c>
      <c r="E18" s="27">
        <v>7</v>
      </c>
      <c r="F18" s="28">
        <v>6</v>
      </c>
      <c r="G18" s="27">
        <v>7</v>
      </c>
      <c r="H18" s="29">
        <v>8</v>
      </c>
      <c r="I18" s="24">
        <v>9</v>
      </c>
    </row>
    <row r="19" spans="1:9" ht="45.75" customHeight="1">
      <c r="A19" s="43"/>
      <c r="B19" s="1" t="s">
        <v>3</v>
      </c>
      <c r="C19" s="2"/>
      <c r="D19" s="3"/>
      <c r="E19" s="3"/>
      <c r="F19" s="3"/>
      <c r="G19" s="3"/>
      <c r="H19" s="23"/>
      <c r="I19" s="23"/>
    </row>
    <row r="20" spans="1:9" ht="15.75" customHeight="1">
      <c r="A20" s="44" t="s">
        <v>4</v>
      </c>
      <c r="B20" s="4" t="s">
        <v>5</v>
      </c>
      <c r="C20" s="5"/>
      <c r="D20" s="3"/>
      <c r="E20" s="3"/>
      <c r="F20" s="3"/>
      <c r="G20" s="3"/>
      <c r="H20" s="8"/>
      <c r="I20" s="8"/>
    </row>
    <row r="21" spans="1:9" ht="15.75" customHeight="1">
      <c r="A21" s="44" t="s">
        <v>6</v>
      </c>
      <c r="B21" s="4" t="s">
        <v>7</v>
      </c>
      <c r="C21" s="5"/>
      <c r="D21" s="3"/>
      <c r="E21" s="3"/>
      <c r="F21" s="145">
        <v>1672.04</v>
      </c>
      <c r="G21" s="146">
        <v>1828.95</v>
      </c>
      <c r="H21" s="145">
        <v>1673.04</v>
      </c>
      <c r="I21" s="146">
        <v>1669.42</v>
      </c>
    </row>
    <row r="22" spans="1:9" ht="18" customHeight="1" hidden="1">
      <c r="A22" s="44" t="s">
        <v>9</v>
      </c>
      <c r="B22" s="4" t="s">
        <v>10</v>
      </c>
      <c r="C22" s="6" t="s">
        <v>8</v>
      </c>
      <c r="D22" s="10">
        <v>4499.23</v>
      </c>
      <c r="E22" s="10">
        <v>4634.21</v>
      </c>
      <c r="F22" s="145">
        <f>4634.21</f>
        <v>4634.21</v>
      </c>
      <c r="G22" s="146">
        <f>SUM(F22*1.03)</f>
        <v>4773.2363000000005</v>
      </c>
      <c r="H22" s="145">
        <f>4634.21</f>
        <v>4634.21</v>
      </c>
      <c r="I22" s="146">
        <f>SUM(H22*1.03)</f>
        <v>4773.2363000000005</v>
      </c>
    </row>
    <row r="23" spans="1:9" ht="13.5" customHeight="1">
      <c r="A23" s="44" t="s">
        <v>11</v>
      </c>
      <c r="B23" s="4" t="s">
        <v>12</v>
      </c>
      <c r="C23" s="6"/>
      <c r="D23" s="9"/>
      <c r="E23" s="9"/>
      <c r="F23" s="9"/>
      <c r="G23" s="146"/>
      <c r="H23" s="9"/>
      <c r="I23" s="146"/>
    </row>
    <row r="24" spans="1:9" ht="36.75" customHeight="1">
      <c r="A24" s="44" t="s">
        <v>13</v>
      </c>
      <c r="B24" s="4" t="s">
        <v>14</v>
      </c>
      <c r="C24" s="6"/>
      <c r="D24" s="9"/>
      <c r="E24" s="9"/>
      <c r="F24" s="145">
        <v>846291.35</v>
      </c>
      <c r="G24" s="146">
        <v>942188.39</v>
      </c>
      <c r="H24" s="145">
        <v>922910.64</v>
      </c>
      <c r="I24" s="146">
        <v>935046.2</v>
      </c>
    </row>
    <row r="25" spans="1:9" ht="17.25" customHeight="1" hidden="1">
      <c r="A25" s="44" t="s">
        <v>206</v>
      </c>
      <c r="B25" s="4" t="s">
        <v>10</v>
      </c>
      <c r="C25" s="6" t="s">
        <v>8</v>
      </c>
      <c r="D25" s="10">
        <v>2092733.23</v>
      </c>
      <c r="E25" s="10">
        <v>2155515.23</v>
      </c>
      <c r="F25" s="145">
        <v>2155515.23</v>
      </c>
      <c r="G25" s="146">
        <f>SUM(F25*1.03)</f>
        <v>2220180.6869</v>
      </c>
      <c r="H25" s="145">
        <v>2155515.23</v>
      </c>
      <c r="I25" s="146">
        <f>SUM(H25*1.03)</f>
        <v>2220180.6869</v>
      </c>
    </row>
    <row r="26" spans="1:9" ht="33" customHeight="1">
      <c r="A26" s="44" t="s">
        <v>15</v>
      </c>
      <c r="B26" s="161" t="s">
        <v>58</v>
      </c>
      <c r="C26" s="161"/>
      <c r="D26" s="161"/>
      <c r="E26" s="161"/>
      <c r="F26" s="2">
        <v>135.81</v>
      </c>
      <c r="G26" s="146">
        <v>134.93</v>
      </c>
      <c r="H26" s="2">
        <v>142.7</v>
      </c>
      <c r="I26" s="146">
        <v>137.83</v>
      </c>
    </row>
    <row r="27" spans="1:9" ht="15.75" hidden="1">
      <c r="A27" s="43" t="s">
        <v>205</v>
      </c>
      <c r="B27" s="4" t="s">
        <v>10</v>
      </c>
      <c r="C27" s="6" t="s">
        <v>8</v>
      </c>
      <c r="D27" s="6">
        <v>976.14</v>
      </c>
      <c r="E27" s="6">
        <v>1030.8</v>
      </c>
      <c r="F27" s="2">
        <v>1030.8</v>
      </c>
      <c r="G27" s="146">
        <f>SUM(F27*1.03)</f>
        <v>1061.724</v>
      </c>
      <c r="H27" s="2">
        <v>1030.8</v>
      </c>
      <c r="I27" s="146">
        <f>SUM(H27*1.03)</f>
        <v>1061.724</v>
      </c>
    </row>
    <row r="28" spans="1:9" ht="15.75" hidden="1">
      <c r="A28" s="43" t="s">
        <v>16</v>
      </c>
      <c r="B28" s="161" t="s">
        <v>17</v>
      </c>
      <c r="C28" s="161"/>
      <c r="D28" s="161"/>
      <c r="E28" s="161"/>
      <c r="F28" s="4"/>
      <c r="G28" s="4"/>
      <c r="H28" s="8"/>
      <c r="I28" s="8"/>
    </row>
  </sheetData>
  <sheetProtection/>
  <mergeCells count="16">
    <mergeCell ref="B6:H6"/>
    <mergeCell ref="A8:H8"/>
    <mergeCell ref="A9:H9"/>
    <mergeCell ref="B10:H10"/>
    <mergeCell ref="D13:E13"/>
    <mergeCell ref="D14:E14"/>
    <mergeCell ref="F13:G13"/>
    <mergeCell ref="F14:G14"/>
    <mergeCell ref="B26:E26"/>
    <mergeCell ref="B28:E28"/>
    <mergeCell ref="C13:C17"/>
    <mergeCell ref="H13:I13"/>
    <mergeCell ref="H14:I14"/>
    <mergeCell ref="H15:I15"/>
    <mergeCell ref="D15:E15"/>
    <mergeCell ref="F15:G16"/>
  </mergeCells>
  <dataValidations count="1">
    <dataValidation type="date" allowBlank="1" showInputMessage="1" showErrorMessage="1" sqref="D19:E21 H23 D23:E24 F19:G20 F23">
      <formula1>1</formula1>
      <formula2>73051</formula2>
    </dataValidation>
  </dataValidations>
  <printOptions/>
  <pageMargins left="0.5118110236220472" right="0.31496062992125984" top="0.15748031496062992" bottom="0.15748031496062992" header="0.31496062992125984" footer="0.31496062992125984"/>
  <pageSetup horizontalDpi="1200" verticalDpi="12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96"/>
  <sheetViews>
    <sheetView tabSelected="1" zoomScalePageLayoutView="0" workbookViewId="0" topLeftCell="A73">
      <selection activeCell="F85" sqref="F85"/>
    </sheetView>
  </sheetViews>
  <sheetFormatPr defaultColWidth="9.25390625" defaultRowHeight="12.75"/>
  <cols>
    <col min="1" max="1" width="10.875" style="45" customWidth="1"/>
    <col min="2" max="2" width="59.125" style="45" customWidth="1"/>
    <col min="3" max="3" width="12.375" style="45" customWidth="1"/>
    <col min="4" max="5" width="21.375" style="45" hidden="1" customWidth="1"/>
    <col min="6" max="6" width="22.625" style="45" customWidth="1"/>
    <col min="7" max="7" width="18.125" style="45" customWidth="1"/>
    <col min="8" max="8" width="26.875" style="45" customWidth="1"/>
    <col min="9" max="9" width="9.25390625" style="45" customWidth="1"/>
    <col min="10" max="10" width="13.125" style="45" bestFit="1" customWidth="1"/>
    <col min="11" max="237" width="9.25390625" style="45" customWidth="1"/>
    <col min="238" max="238" width="13.75390625" style="45" customWidth="1"/>
    <col min="239" max="239" width="59.125" style="45" customWidth="1"/>
    <col min="240" max="240" width="15.75390625" style="45" customWidth="1"/>
    <col min="241" max="241" width="27.25390625" style="45" customWidth="1"/>
    <col min="242" max="245" width="22.375" style="45" customWidth="1"/>
    <col min="246" max="246" width="26.75390625" style="45" customWidth="1"/>
    <col min="247" max="16384" width="9.25390625" style="45" customWidth="1"/>
  </cols>
  <sheetData>
    <row r="1" ht="15.75">
      <c r="H1" s="45" t="s">
        <v>201</v>
      </c>
    </row>
    <row r="3" spans="1:8" ht="17.25" customHeight="1">
      <c r="A3" s="185" t="s">
        <v>199</v>
      </c>
      <c r="B3" s="185"/>
      <c r="C3" s="185"/>
      <c r="D3" s="185"/>
      <c r="E3" s="185"/>
      <c r="F3" s="185"/>
      <c r="G3" s="185"/>
      <c r="H3" s="185"/>
    </row>
    <row r="5" spans="1:256" ht="15.75">
      <c r="A5" s="180"/>
      <c r="B5" s="180"/>
      <c r="C5" s="180"/>
      <c r="D5" s="47"/>
      <c r="E5" s="4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  <c r="IS5" s="46"/>
      <c r="IT5" s="46"/>
      <c r="IU5" s="46"/>
      <c r="IV5" s="46"/>
    </row>
    <row r="6" spans="1:256" ht="49.5" customHeight="1">
      <c r="A6" s="187" t="s">
        <v>0</v>
      </c>
      <c r="B6" s="189" t="s">
        <v>53</v>
      </c>
      <c r="C6" s="189" t="s">
        <v>60</v>
      </c>
      <c r="D6" s="175" t="s">
        <v>195</v>
      </c>
      <c r="E6" s="175" t="s">
        <v>196</v>
      </c>
      <c r="F6" s="175" t="s">
        <v>214</v>
      </c>
      <c r="G6" s="177" t="s">
        <v>215</v>
      </c>
      <c r="H6" s="17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ht="47.25">
      <c r="A7" s="188"/>
      <c r="B7" s="190"/>
      <c r="C7" s="190"/>
      <c r="D7" s="176"/>
      <c r="E7" s="176"/>
      <c r="F7" s="176"/>
      <c r="G7" s="49" t="s">
        <v>216</v>
      </c>
      <c r="H7" s="49" t="s">
        <v>217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</row>
    <row r="8" spans="1:256" ht="15.75">
      <c r="A8" s="50">
        <v>1</v>
      </c>
      <c r="B8" s="50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46"/>
      <c r="IU8" s="46"/>
      <c r="IV8" s="46"/>
    </row>
    <row r="9" spans="1:256" ht="15.75">
      <c r="A9" s="51" t="s">
        <v>6</v>
      </c>
      <c r="B9" s="52" t="s">
        <v>61</v>
      </c>
      <c r="C9" s="51" t="s">
        <v>62</v>
      </c>
      <c r="D9" s="53">
        <v>6.4</v>
      </c>
      <c r="E9" s="54">
        <v>6</v>
      </c>
      <c r="F9" s="55">
        <v>5.3</v>
      </c>
      <c r="G9" s="55">
        <v>5.3</v>
      </c>
      <c r="H9" s="55">
        <v>5.3</v>
      </c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  <c r="IR9" s="56"/>
      <c r="IS9" s="56"/>
      <c r="IT9" s="56"/>
      <c r="IU9" s="56"/>
      <c r="IV9" s="56"/>
    </row>
    <row r="10" spans="1:256" ht="15.75">
      <c r="A10" s="51" t="s">
        <v>11</v>
      </c>
      <c r="B10" s="52" t="s">
        <v>63</v>
      </c>
      <c r="C10" s="51" t="s">
        <v>62</v>
      </c>
      <c r="D10" s="57">
        <v>1</v>
      </c>
      <c r="E10" s="57">
        <v>1</v>
      </c>
      <c r="F10" s="57">
        <v>1</v>
      </c>
      <c r="G10" s="57">
        <v>1</v>
      </c>
      <c r="H10" s="57">
        <v>1</v>
      </c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  <c r="IR10" s="56"/>
      <c r="IS10" s="56"/>
      <c r="IT10" s="56"/>
      <c r="IU10" s="56"/>
      <c r="IV10" s="56"/>
    </row>
    <row r="11" spans="1:256" ht="15.75">
      <c r="A11" s="51" t="s">
        <v>15</v>
      </c>
      <c r="B11" s="52" t="s">
        <v>64</v>
      </c>
      <c r="C11" s="51" t="s">
        <v>65</v>
      </c>
      <c r="D11" s="58">
        <v>459.48</v>
      </c>
      <c r="E11" s="58">
        <v>639.97</v>
      </c>
      <c r="F11" s="58">
        <v>665.36</v>
      </c>
      <c r="G11" s="58">
        <v>667.43</v>
      </c>
      <c r="H11" s="58">
        <v>667.43</v>
      </c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  <c r="IR11" s="56"/>
      <c r="IS11" s="56"/>
      <c r="IT11" s="56"/>
      <c r="IU11" s="56"/>
      <c r="IV11" s="56"/>
    </row>
    <row r="12" spans="1:256" ht="15.75">
      <c r="A12" s="59" t="s">
        <v>66</v>
      </c>
      <c r="B12" s="60" t="s">
        <v>67</v>
      </c>
      <c r="C12" s="59" t="s">
        <v>62</v>
      </c>
      <c r="D12" s="61"/>
      <c r="E12" s="61">
        <v>0</v>
      </c>
      <c r="F12" s="62">
        <f>IF(E11=0,0,(F11-E11)/E11)*100</f>
        <v>3.9673734706314336</v>
      </c>
      <c r="G12" s="62">
        <f>IF(F11=0,0,(G11-F11)/F11)*100</f>
        <v>0.31110977515930266</v>
      </c>
      <c r="H12" s="62">
        <f>IF(G11=0,0,(H11-G11)/G11)*100</f>
        <v>0</v>
      </c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256" ht="15.75">
      <c r="A13" s="59" t="s">
        <v>68</v>
      </c>
      <c r="B13" s="64" t="s">
        <v>69</v>
      </c>
      <c r="C13" s="59"/>
      <c r="D13" s="65"/>
      <c r="E13" s="65">
        <v>0.75</v>
      </c>
      <c r="F13" s="65">
        <v>0.75</v>
      </c>
      <c r="G13" s="65">
        <v>0.75</v>
      </c>
      <c r="H13" s="65">
        <v>0.75</v>
      </c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</row>
    <row r="14" spans="1:256" ht="15.75">
      <c r="A14" s="59" t="s">
        <v>70</v>
      </c>
      <c r="B14" s="64" t="s">
        <v>71</v>
      </c>
      <c r="C14" s="59"/>
      <c r="D14" s="59"/>
      <c r="E14" s="59">
        <v>1.05</v>
      </c>
      <c r="F14" s="66">
        <f>(1+F9/100)*(1-F10/100)*(1+F12/100*F13)</f>
        <v>1.0734890086644686</v>
      </c>
      <c r="G14" s="66">
        <f>(1+G9/100)*(1-G10/100)*(1+G12/100*G13)</f>
        <v>1.0449024195548275</v>
      </c>
      <c r="H14" s="66">
        <f>(1+H9/100)*(1-H10/100)*(1+H12/100*H13)</f>
        <v>1.04247</v>
      </c>
      <c r="I14" s="67"/>
      <c r="J14" s="67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3"/>
    </row>
    <row r="15" spans="1:256" ht="15.75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</row>
    <row r="16" spans="1:256" ht="15.75" customHeight="1">
      <c r="A16" s="179" t="s">
        <v>72</v>
      </c>
      <c r="B16" s="179"/>
      <c r="C16" s="179"/>
      <c r="D16" s="47"/>
      <c r="E16" s="47"/>
      <c r="F16" s="46"/>
      <c r="G16" s="56"/>
      <c r="H16" s="5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</row>
    <row r="17" spans="1:256" ht="45" customHeight="1">
      <c r="A17" s="49" t="s">
        <v>0</v>
      </c>
      <c r="B17" s="49" t="s">
        <v>53</v>
      </c>
      <c r="C17" s="49" t="s">
        <v>60</v>
      </c>
      <c r="D17" s="68" t="str">
        <f>D6</f>
        <v>Фактические данные 2016 ( i-4)  в соответсвии с ПП РФ от 21 января 2004 г
№ 24</v>
      </c>
      <c r="E17" s="68" t="str">
        <f>E6</f>
        <v>Фактические данные 2017 ( i-3)  в соответсвии с ПП РФ от 21 января 2004 г
№ 24</v>
      </c>
      <c r="F17" s="68" t="str">
        <f>F6</f>
        <v>Фактические данные 2021( i-2)  в соответсвии с ПП РФ от 21 января 2004 г
№ 24</v>
      </c>
      <c r="G17" s="49" t="str">
        <f>G7</f>
        <v>Утверждено МТП 2022 (i-1) год</v>
      </c>
      <c r="H17" s="49" t="str">
        <f>H7</f>
        <v>Предложено ТСО 2023 ( i ) год</v>
      </c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</row>
    <row r="18" spans="1:256" ht="15.75">
      <c r="A18" s="50">
        <f aca="true" t="shared" si="0" ref="A18:F18">A8</f>
        <v>1</v>
      </c>
      <c r="B18" s="50">
        <f t="shared" si="0"/>
        <v>2</v>
      </c>
      <c r="C18" s="50">
        <f t="shared" si="0"/>
        <v>3</v>
      </c>
      <c r="D18" s="50">
        <f t="shared" si="0"/>
        <v>4</v>
      </c>
      <c r="E18" s="50">
        <f t="shared" si="0"/>
        <v>5</v>
      </c>
      <c r="F18" s="50">
        <f t="shared" si="0"/>
        <v>6</v>
      </c>
      <c r="G18" s="50">
        <f>G8</f>
        <v>7</v>
      </c>
      <c r="H18" s="50">
        <f>H8</f>
        <v>8</v>
      </c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</row>
    <row r="19" spans="1:256" ht="15.75">
      <c r="A19" s="51" t="s">
        <v>73</v>
      </c>
      <c r="B19" s="69" t="s">
        <v>74</v>
      </c>
      <c r="C19" s="51" t="s">
        <v>75</v>
      </c>
      <c r="D19" s="51">
        <f>SUM(D23+D20)</f>
        <v>3243.2</v>
      </c>
      <c r="E19" s="70">
        <f>SUM(E20+E23)</f>
        <v>3904.94</v>
      </c>
      <c r="F19" s="70">
        <f>F20+F23</f>
        <v>1472.8899999999999</v>
      </c>
      <c r="G19" s="70">
        <f>G20+G23</f>
        <v>1600.99</v>
      </c>
      <c r="H19" s="70">
        <f>H20+H23</f>
        <v>1668.98</v>
      </c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  <c r="IR19" s="56"/>
      <c r="IS19" s="56"/>
      <c r="IT19" s="56"/>
      <c r="IU19" s="56"/>
      <c r="IV19" s="56"/>
    </row>
    <row r="20" spans="1:256" ht="15.75">
      <c r="A20" s="71" t="s">
        <v>76</v>
      </c>
      <c r="B20" s="72" t="s">
        <v>77</v>
      </c>
      <c r="C20" s="71" t="s">
        <v>75</v>
      </c>
      <c r="D20" s="71">
        <v>227.39</v>
      </c>
      <c r="E20" s="73">
        <v>76.76</v>
      </c>
      <c r="F20" s="73">
        <v>268.37</v>
      </c>
      <c r="G20" s="73">
        <v>522.97</v>
      </c>
      <c r="H20" s="73">
        <v>545.18</v>
      </c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</row>
    <row r="21" spans="1:256" ht="15.75">
      <c r="A21" s="71" t="s">
        <v>78</v>
      </c>
      <c r="B21" s="72" t="s">
        <v>79</v>
      </c>
      <c r="C21" s="71" t="s">
        <v>75</v>
      </c>
      <c r="D21" s="71"/>
      <c r="E21" s="73"/>
      <c r="F21" s="73"/>
      <c r="G21" s="73"/>
      <c r="H21" s="73">
        <f>G21*H$14</f>
        <v>0</v>
      </c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  <c r="IR21" s="74"/>
      <c r="IS21" s="74"/>
      <c r="IT21" s="74"/>
      <c r="IU21" s="74"/>
      <c r="IV21" s="74"/>
    </row>
    <row r="22" spans="1:256" ht="31.5">
      <c r="A22" s="71" t="s">
        <v>80</v>
      </c>
      <c r="B22" s="72" t="s">
        <v>81</v>
      </c>
      <c r="C22" s="71" t="s">
        <v>75</v>
      </c>
      <c r="D22" s="71">
        <v>227.39</v>
      </c>
      <c r="E22" s="73">
        <v>76.76</v>
      </c>
      <c r="F22" s="73">
        <v>268.37</v>
      </c>
      <c r="G22" s="73">
        <v>522.97</v>
      </c>
      <c r="H22" s="73">
        <v>545.18</v>
      </c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  <c r="IR22" s="74"/>
      <c r="IS22" s="74"/>
      <c r="IT22" s="74"/>
      <c r="IU22" s="74"/>
      <c r="IV22" s="74"/>
    </row>
    <row r="23" spans="1:256" ht="47.25">
      <c r="A23" s="71" t="s">
        <v>82</v>
      </c>
      <c r="B23" s="72" t="s">
        <v>83</v>
      </c>
      <c r="C23" s="71" t="s">
        <v>75</v>
      </c>
      <c r="D23" s="71">
        <v>3015.81</v>
      </c>
      <c r="E23" s="73">
        <v>3828.18</v>
      </c>
      <c r="F23" s="73">
        <v>1204.52</v>
      </c>
      <c r="G23" s="73">
        <v>1078.02</v>
      </c>
      <c r="H23" s="73">
        <v>1123.8</v>
      </c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  <c r="IR23" s="74"/>
      <c r="IS23" s="74"/>
      <c r="IT23" s="74"/>
      <c r="IU23" s="74"/>
      <c r="IV23" s="74"/>
    </row>
    <row r="24" spans="1:256" ht="15.75">
      <c r="A24" s="51" t="s">
        <v>84</v>
      </c>
      <c r="B24" s="69" t="s">
        <v>85</v>
      </c>
      <c r="C24" s="51" t="s">
        <v>75</v>
      </c>
      <c r="D24" s="51">
        <v>4141.9</v>
      </c>
      <c r="E24" s="70">
        <v>4890.26</v>
      </c>
      <c r="F24" s="70">
        <v>5686.01</v>
      </c>
      <c r="G24" s="70">
        <v>8450.64</v>
      </c>
      <c r="H24" s="70">
        <v>8809.54</v>
      </c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  <c r="IR24" s="56"/>
      <c r="IS24" s="56"/>
      <c r="IT24" s="56"/>
      <c r="IU24" s="56"/>
      <c r="IV24" s="56"/>
    </row>
    <row r="25" spans="1:256" ht="15.75">
      <c r="A25" s="51" t="s">
        <v>86</v>
      </c>
      <c r="B25" s="69" t="s">
        <v>87</v>
      </c>
      <c r="C25" s="51" t="s">
        <v>75</v>
      </c>
      <c r="D25" s="51">
        <v>1676.7</v>
      </c>
      <c r="E25" s="70">
        <v>984.32</v>
      </c>
      <c r="F25" s="70">
        <f>F26+F29</f>
        <v>5995.62</v>
      </c>
      <c r="G25" s="70">
        <f>G26+G29</f>
        <v>2120.88</v>
      </c>
      <c r="H25" s="70">
        <f>H26+H29</f>
        <v>2210.95</v>
      </c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  <c r="IR25" s="56"/>
      <c r="IS25" s="56"/>
      <c r="IT25" s="56"/>
      <c r="IU25" s="56"/>
      <c r="IV25" s="56"/>
    </row>
    <row r="26" spans="1:256" ht="15.75">
      <c r="A26" s="71" t="s">
        <v>88</v>
      </c>
      <c r="B26" s="72" t="s">
        <v>89</v>
      </c>
      <c r="C26" s="71" t="s">
        <v>75</v>
      </c>
      <c r="D26" s="71">
        <v>1676.7</v>
      </c>
      <c r="E26" s="73">
        <v>984.32</v>
      </c>
      <c r="F26" s="73">
        <v>936.16</v>
      </c>
      <c r="G26" s="73">
        <v>2120.88</v>
      </c>
      <c r="H26" s="73">
        <v>2210.95</v>
      </c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  <c r="IR26" s="74"/>
      <c r="IS26" s="74"/>
      <c r="IT26" s="74"/>
      <c r="IU26" s="74"/>
      <c r="IV26" s="74"/>
    </row>
    <row r="27" spans="1:256" ht="15.75">
      <c r="A27" s="71" t="s">
        <v>90</v>
      </c>
      <c r="B27" s="72" t="s">
        <v>91</v>
      </c>
      <c r="C27" s="71" t="s">
        <v>75</v>
      </c>
      <c r="D27" s="71">
        <v>1676.7</v>
      </c>
      <c r="E27" s="73">
        <v>984.32</v>
      </c>
      <c r="F27" s="73">
        <v>936.16</v>
      </c>
      <c r="G27" s="73">
        <v>2120.88</v>
      </c>
      <c r="H27" s="73">
        <v>2210.95</v>
      </c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  <c r="IR27" s="74"/>
      <c r="IS27" s="74"/>
      <c r="IT27" s="74"/>
      <c r="IU27" s="74"/>
      <c r="IV27" s="74"/>
    </row>
    <row r="28" spans="1:256" ht="15.75">
      <c r="A28" s="71" t="s">
        <v>92</v>
      </c>
      <c r="B28" s="72" t="s">
        <v>93</v>
      </c>
      <c r="C28" s="71" t="s">
        <v>75</v>
      </c>
      <c r="D28" s="71"/>
      <c r="E28" s="73"/>
      <c r="F28" s="73">
        <v>0</v>
      </c>
      <c r="G28" s="73">
        <v>0</v>
      </c>
      <c r="H28" s="73">
        <f>G28*H$14</f>
        <v>0</v>
      </c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  <c r="IR28" s="74"/>
      <c r="IS28" s="74"/>
      <c r="IT28" s="74"/>
      <c r="IU28" s="74"/>
      <c r="IV28" s="74"/>
    </row>
    <row r="29" spans="1:256" ht="31.5">
      <c r="A29" s="71" t="s">
        <v>94</v>
      </c>
      <c r="B29" s="72" t="s">
        <v>95</v>
      </c>
      <c r="C29" s="71" t="s">
        <v>75</v>
      </c>
      <c r="D29" s="71"/>
      <c r="E29" s="73"/>
      <c r="F29" s="73">
        <f>SUM(F30:F44)</f>
        <v>5059.46</v>
      </c>
      <c r="G29" s="73">
        <f>SUM(G30:G44)</f>
        <v>0</v>
      </c>
      <c r="H29" s="73">
        <f>SUM(H30:H44)</f>
        <v>0</v>
      </c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  <c r="IS29" s="46"/>
      <c r="IT29" s="46"/>
      <c r="IU29" s="46"/>
      <c r="IV29" s="46"/>
    </row>
    <row r="30" spans="1:256" ht="15.75">
      <c r="A30" s="71" t="s">
        <v>96</v>
      </c>
      <c r="B30" s="72" t="s">
        <v>97</v>
      </c>
      <c r="C30" s="71" t="s">
        <v>75</v>
      </c>
      <c r="D30" s="71"/>
      <c r="E30" s="71"/>
      <c r="F30" s="73"/>
      <c r="G30" s="73"/>
      <c r="H30" s="73">
        <f aca="true" t="shared" si="1" ref="H30:H44">G30*H$14</f>
        <v>0</v>
      </c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  <c r="IS30" s="46"/>
      <c r="IT30" s="46"/>
      <c r="IU30" s="46"/>
      <c r="IV30" s="46"/>
    </row>
    <row r="31" spans="1:256" ht="15.75">
      <c r="A31" s="71" t="s">
        <v>98</v>
      </c>
      <c r="B31" s="72" t="s">
        <v>99</v>
      </c>
      <c r="C31" s="71" t="s">
        <v>75</v>
      </c>
      <c r="D31" s="71"/>
      <c r="E31" s="71"/>
      <c r="F31" s="73"/>
      <c r="G31" s="73"/>
      <c r="H31" s="73">
        <f t="shared" si="1"/>
        <v>0</v>
      </c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1:256" ht="15.75">
      <c r="A32" s="71" t="s">
        <v>100</v>
      </c>
      <c r="B32" s="72" t="s">
        <v>101</v>
      </c>
      <c r="C32" s="71" t="s">
        <v>75</v>
      </c>
      <c r="D32" s="71"/>
      <c r="E32" s="71"/>
      <c r="F32" s="73"/>
      <c r="G32" s="73"/>
      <c r="H32" s="73">
        <f t="shared" si="1"/>
        <v>0</v>
      </c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  <c r="IR32" s="74"/>
      <c r="IS32" s="74"/>
      <c r="IT32" s="74"/>
      <c r="IU32" s="74"/>
      <c r="IV32" s="74"/>
    </row>
    <row r="33" spans="1:256" ht="15.75">
      <c r="A33" s="71" t="s">
        <v>102</v>
      </c>
      <c r="B33" s="72" t="s">
        <v>103</v>
      </c>
      <c r="C33" s="71" t="s">
        <v>75</v>
      </c>
      <c r="D33" s="71"/>
      <c r="E33" s="71"/>
      <c r="F33" s="73"/>
      <c r="G33" s="73"/>
      <c r="H33" s="73">
        <f t="shared" si="1"/>
        <v>0</v>
      </c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  <c r="IR33" s="74"/>
      <c r="IS33" s="74"/>
      <c r="IT33" s="74"/>
      <c r="IU33" s="74"/>
      <c r="IV33" s="74"/>
    </row>
    <row r="34" spans="1:256" ht="15.75">
      <c r="A34" s="71" t="s">
        <v>104</v>
      </c>
      <c r="B34" s="72" t="s">
        <v>105</v>
      </c>
      <c r="C34" s="71" t="s">
        <v>75</v>
      </c>
      <c r="D34" s="71"/>
      <c r="E34" s="71"/>
      <c r="F34" s="73"/>
      <c r="G34" s="73"/>
      <c r="H34" s="73">
        <f t="shared" si="1"/>
        <v>0</v>
      </c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  <c r="IR34" s="74"/>
      <c r="IS34" s="74"/>
      <c r="IT34" s="74"/>
      <c r="IU34" s="74"/>
      <c r="IV34" s="74"/>
    </row>
    <row r="35" spans="1:256" ht="15.75">
      <c r="A35" s="71" t="s">
        <v>106</v>
      </c>
      <c r="B35" s="72" t="s">
        <v>107</v>
      </c>
      <c r="C35" s="71" t="s">
        <v>75</v>
      </c>
      <c r="D35" s="71"/>
      <c r="E35" s="71"/>
      <c r="F35" s="73"/>
      <c r="G35" s="73"/>
      <c r="H35" s="73">
        <f t="shared" si="1"/>
        <v>0</v>
      </c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  <c r="IR35" s="74"/>
      <c r="IS35" s="74"/>
      <c r="IT35" s="74"/>
      <c r="IU35" s="74"/>
      <c r="IV35" s="74"/>
    </row>
    <row r="36" spans="1:256" ht="15.75">
      <c r="A36" s="71" t="s">
        <v>108</v>
      </c>
      <c r="B36" s="72" t="s">
        <v>109</v>
      </c>
      <c r="C36" s="71" t="s">
        <v>75</v>
      </c>
      <c r="D36" s="71"/>
      <c r="E36" s="71"/>
      <c r="F36" s="73"/>
      <c r="G36" s="73"/>
      <c r="H36" s="73">
        <f t="shared" si="1"/>
        <v>0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  <c r="IR36" s="74"/>
      <c r="IS36" s="74"/>
      <c r="IT36" s="74"/>
      <c r="IU36" s="74"/>
      <c r="IV36" s="74"/>
    </row>
    <row r="37" spans="1:256" ht="15.75">
      <c r="A37" s="71" t="s">
        <v>110</v>
      </c>
      <c r="B37" s="72" t="s">
        <v>111</v>
      </c>
      <c r="C37" s="71" t="s">
        <v>75</v>
      </c>
      <c r="D37" s="71"/>
      <c r="E37" s="71"/>
      <c r="F37" s="73"/>
      <c r="G37" s="73"/>
      <c r="H37" s="73">
        <f t="shared" si="1"/>
        <v>0</v>
      </c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  <c r="IR37" s="74"/>
      <c r="IS37" s="74"/>
      <c r="IT37" s="74"/>
      <c r="IU37" s="74"/>
      <c r="IV37" s="74"/>
    </row>
    <row r="38" spans="1:256" ht="15.75">
      <c r="A38" s="71" t="s">
        <v>112</v>
      </c>
      <c r="B38" s="72" t="s">
        <v>113</v>
      </c>
      <c r="C38" s="71" t="s">
        <v>75</v>
      </c>
      <c r="D38" s="71"/>
      <c r="E38" s="71"/>
      <c r="F38" s="73"/>
      <c r="G38" s="73"/>
      <c r="H38" s="73">
        <f t="shared" si="1"/>
        <v>0</v>
      </c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  <c r="IR38" s="74"/>
      <c r="IS38" s="74"/>
      <c r="IT38" s="74"/>
      <c r="IU38" s="74"/>
      <c r="IV38" s="74"/>
    </row>
    <row r="39" spans="1:256" ht="31.5">
      <c r="A39" s="71" t="s">
        <v>114</v>
      </c>
      <c r="B39" s="72" t="s">
        <v>115</v>
      </c>
      <c r="C39" s="71" t="s">
        <v>75</v>
      </c>
      <c r="D39" s="71"/>
      <c r="E39" s="71"/>
      <c r="F39" s="73"/>
      <c r="G39" s="73"/>
      <c r="H39" s="73">
        <f t="shared" si="1"/>
        <v>0</v>
      </c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  <c r="IR39" s="74"/>
      <c r="IS39" s="74"/>
      <c r="IT39" s="74"/>
      <c r="IU39" s="74"/>
      <c r="IV39" s="74"/>
    </row>
    <row r="40" spans="1:256" ht="15.75">
      <c r="A40" s="71" t="s">
        <v>116</v>
      </c>
      <c r="B40" s="72" t="s">
        <v>117</v>
      </c>
      <c r="C40" s="71" t="s">
        <v>75</v>
      </c>
      <c r="D40" s="71"/>
      <c r="E40" s="71"/>
      <c r="F40" s="73"/>
      <c r="G40" s="73"/>
      <c r="H40" s="73">
        <f t="shared" si="1"/>
        <v>0</v>
      </c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  <c r="IR40" s="74"/>
      <c r="IS40" s="74"/>
      <c r="IT40" s="74"/>
      <c r="IU40" s="74"/>
      <c r="IV40" s="74"/>
    </row>
    <row r="41" spans="1:256" ht="15.75">
      <c r="A41" s="71" t="s">
        <v>118</v>
      </c>
      <c r="B41" s="72" t="s">
        <v>119</v>
      </c>
      <c r="C41" s="71" t="s">
        <v>75</v>
      </c>
      <c r="D41" s="71"/>
      <c r="E41" s="71"/>
      <c r="F41" s="73"/>
      <c r="G41" s="73"/>
      <c r="H41" s="73">
        <f t="shared" si="1"/>
        <v>0</v>
      </c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  <c r="IR41" s="74"/>
      <c r="IS41" s="74"/>
      <c r="IT41" s="74"/>
      <c r="IU41" s="74"/>
      <c r="IV41" s="74"/>
    </row>
    <row r="42" spans="1:256" ht="15.75">
      <c r="A42" s="71" t="s">
        <v>120</v>
      </c>
      <c r="B42" s="72" t="s">
        <v>121</v>
      </c>
      <c r="C42" s="71" t="s">
        <v>75</v>
      </c>
      <c r="D42" s="71"/>
      <c r="E42" s="71"/>
      <c r="F42" s="73"/>
      <c r="G42" s="73"/>
      <c r="H42" s="73">
        <f t="shared" si="1"/>
        <v>0</v>
      </c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  <c r="IR42" s="74"/>
      <c r="IS42" s="74"/>
      <c r="IT42" s="74"/>
      <c r="IU42" s="74"/>
      <c r="IV42" s="74"/>
    </row>
    <row r="43" spans="1:256" ht="15.75">
      <c r="A43" s="71" t="s">
        <v>122</v>
      </c>
      <c r="B43" s="72" t="s">
        <v>123</v>
      </c>
      <c r="C43" s="71" t="s">
        <v>75</v>
      </c>
      <c r="D43" s="71"/>
      <c r="E43" s="71"/>
      <c r="F43" s="73"/>
      <c r="G43" s="73"/>
      <c r="H43" s="73">
        <f t="shared" si="1"/>
        <v>0</v>
      </c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  <c r="IR43" s="74"/>
      <c r="IS43" s="74"/>
      <c r="IT43" s="74"/>
      <c r="IU43" s="74"/>
      <c r="IV43" s="74"/>
    </row>
    <row r="44" spans="1:256" ht="15.75">
      <c r="A44" s="71" t="s">
        <v>124</v>
      </c>
      <c r="B44" s="75" t="s">
        <v>125</v>
      </c>
      <c r="C44" s="71" t="s">
        <v>75</v>
      </c>
      <c r="D44" s="71"/>
      <c r="E44" s="71"/>
      <c r="F44" s="73">
        <v>5059.46</v>
      </c>
      <c r="G44" s="73"/>
      <c r="H44" s="73">
        <f t="shared" si="1"/>
        <v>0</v>
      </c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  <c r="IR44" s="74"/>
      <c r="IS44" s="74"/>
      <c r="IT44" s="74"/>
      <c r="IU44" s="74"/>
      <c r="IV44" s="74"/>
    </row>
    <row r="45" spans="1:256" ht="15.75">
      <c r="A45" s="51" t="s">
        <v>126</v>
      </c>
      <c r="B45" s="76" t="s">
        <v>127</v>
      </c>
      <c r="C45" s="51" t="s">
        <v>75</v>
      </c>
      <c r="D45" s="51"/>
      <c r="E45" s="51"/>
      <c r="F45" s="73">
        <v>0</v>
      </c>
      <c r="G45" s="70">
        <f>SUM(G46:G48)</f>
        <v>0</v>
      </c>
      <c r="H45" s="70">
        <f>SUM(H46:H48)</f>
        <v>0</v>
      </c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  <c r="IR45" s="74"/>
      <c r="IS45" s="74"/>
      <c r="IT45" s="74"/>
      <c r="IU45" s="74"/>
      <c r="IV45" s="74"/>
    </row>
    <row r="46" spans="1:256" ht="15.75">
      <c r="A46" s="71" t="s">
        <v>128</v>
      </c>
      <c r="B46" s="72" t="s">
        <v>129</v>
      </c>
      <c r="C46" s="71" t="s">
        <v>75</v>
      </c>
      <c r="D46" s="71"/>
      <c r="E46" s="71"/>
      <c r="F46" s="73"/>
      <c r="G46" s="73"/>
      <c r="H46" s="73">
        <f>G46*H$14</f>
        <v>0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  <c r="IR46" s="74"/>
      <c r="IS46" s="74"/>
      <c r="IT46" s="74"/>
      <c r="IU46" s="74"/>
      <c r="IV46" s="74"/>
    </row>
    <row r="47" spans="1:256" ht="15.75">
      <c r="A47" s="71" t="s">
        <v>130</v>
      </c>
      <c r="B47" s="77" t="s">
        <v>131</v>
      </c>
      <c r="C47" s="71" t="s">
        <v>75</v>
      </c>
      <c r="D47" s="71"/>
      <c r="E47" s="71"/>
      <c r="F47" s="73"/>
      <c r="G47" s="73"/>
      <c r="H47" s="73">
        <f>G47*H$14</f>
        <v>0</v>
      </c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  <c r="IR47" s="74"/>
      <c r="IS47" s="74"/>
      <c r="IT47" s="74"/>
      <c r="IU47" s="74"/>
      <c r="IV47" s="74"/>
    </row>
    <row r="48" spans="1:256" ht="15.75">
      <c r="A48" s="71" t="s">
        <v>132</v>
      </c>
      <c r="B48" s="77" t="s">
        <v>133</v>
      </c>
      <c r="C48" s="71" t="s">
        <v>75</v>
      </c>
      <c r="D48" s="71"/>
      <c r="E48" s="71"/>
      <c r="F48" s="73"/>
      <c r="G48" s="73"/>
      <c r="H48" s="73">
        <f>G48*H$14</f>
        <v>0</v>
      </c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  <c r="IR48" s="74"/>
      <c r="IS48" s="74"/>
      <c r="IT48" s="74"/>
      <c r="IU48" s="74"/>
      <c r="IV48" s="74"/>
    </row>
    <row r="49" spans="1:256" ht="15.75">
      <c r="A49" s="51" t="s">
        <v>134</v>
      </c>
      <c r="B49" s="76" t="s">
        <v>135</v>
      </c>
      <c r="C49" s="51" t="s">
        <v>75</v>
      </c>
      <c r="D49" s="51"/>
      <c r="E49" s="51"/>
      <c r="F49" s="73">
        <v>0</v>
      </c>
      <c r="G49" s="70">
        <f>SUM(G50:G52)</f>
        <v>0</v>
      </c>
      <c r="H49" s="70">
        <f>SUM(H50:H52)</f>
        <v>0</v>
      </c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  <c r="DJ49" s="46"/>
      <c r="DK49" s="46"/>
      <c r="DL49" s="46"/>
      <c r="DM49" s="46"/>
      <c r="DN49" s="46"/>
      <c r="DO49" s="46"/>
      <c r="DP49" s="46"/>
      <c r="DQ49" s="46"/>
      <c r="DR49" s="46"/>
      <c r="DS49" s="46"/>
      <c r="DT49" s="46"/>
      <c r="DU49" s="46"/>
      <c r="DV49" s="46"/>
      <c r="DW49" s="46"/>
      <c r="DX49" s="46"/>
      <c r="DY49" s="46"/>
      <c r="DZ49" s="46"/>
      <c r="EA49" s="46"/>
      <c r="EB49" s="46"/>
      <c r="EC49" s="46"/>
      <c r="ED49" s="46"/>
      <c r="EE49" s="46"/>
      <c r="EF49" s="46"/>
      <c r="EG49" s="46"/>
      <c r="EH49" s="46"/>
      <c r="EI49" s="46"/>
      <c r="EJ49" s="46"/>
      <c r="EK49" s="46"/>
      <c r="EL49" s="46"/>
      <c r="EM49" s="46"/>
      <c r="EN49" s="46"/>
      <c r="EO49" s="46"/>
      <c r="EP49" s="46"/>
      <c r="EQ49" s="46"/>
      <c r="ER49" s="46"/>
      <c r="ES49" s="46"/>
      <c r="ET49" s="46"/>
      <c r="EU49" s="46"/>
      <c r="EV49" s="46"/>
      <c r="EW49" s="46"/>
      <c r="EX49" s="46"/>
      <c r="EY49" s="46"/>
      <c r="EZ49" s="46"/>
      <c r="FA49" s="46"/>
      <c r="FB49" s="46"/>
      <c r="FC49" s="46"/>
      <c r="FD49" s="46"/>
      <c r="FE49" s="46"/>
      <c r="FF49" s="46"/>
      <c r="FG49" s="46"/>
      <c r="FH49" s="46"/>
      <c r="FI49" s="46"/>
      <c r="FJ49" s="46"/>
      <c r="FK49" s="46"/>
      <c r="FL49" s="46"/>
      <c r="FM49" s="46"/>
      <c r="FN49" s="46"/>
      <c r="FO49" s="46"/>
      <c r="FP49" s="46"/>
      <c r="FQ49" s="46"/>
      <c r="FR49" s="46"/>
      <c r="FS49" s="46"/>
      <c r="FT49" s="46"/>
      <c r="FU49" s="46"/>
      <c r="FV49" s="46"/>
      <c r="FW49" s="46"/>
      <c r="FX49" s="46"/>
      <c r="FY49" s="46"/>
      <c r="FZ49" s="46"/>
      <c r="GA49" s="46"/>
      <c r="GB49" s="46"/>
      <c r="GC49" s="46"/>
      <c r="GD49" s="46"/>
      <c r="GE49" s="46"/>
      <c r="GF49" s="46"/>
      <c r="GG49" s="46"/>
      <c r="GH49" s="46"/>
      <c r="GI49" s="46"/>
      <c r="GJ49" s="46"/>
      <c r="GK49" s="46"/>
      <c r="GL49" s="46"/>
      <c r="GM49" s="46"/>
      <c r="GN49" s="46"/>
      <c r="GO49" s="46"/>
      <c r="GP49" s="46"/>
      <c r="GQ49" s="46"/>
      <c r="GR49" s="46"/>
      <c r="GS49" s="46"/>
      <c r="GT49" s="46"/>
      <c r="GU49" s="46"/>
      <c r="GV49" s="46"/>
      <c r="GW49" s="46"/>
      <c r="GX49" s="46"/>
      <c r="GY49" s="46"/>
      <c r="GZ49" s="46"/>
      <c r="HA49" s="46"/>
      <c r="HB49" s="46"/>
      <c r="HC49" s="46"/>
      <c r="HD49" s="46"/>
      <c r="HE49" s="46"/>
      <c r="HF49" s="46"/>
      <c r="HG49" s="46"/>
      <c r="HH49" s="46"/>
      <c r="HI49" s="46"/>
      <c r="HJ49" s="46"/>
      <c r="HK49" s="46"/>
      <c r="HL49" s="46"/>
      <c r="HM49" s="46"/>
      <c r="HN49" s="46"/>
      <c r="HO49" s="46"/>
      <c r="HP49" s="46"/>
      <c r="HQ49" s="46"/>
      <c r="HR49" s="46"/>
      <c r="HS49" s="46"/>
      <c r="HT49" s="46"/>
      <c r="HU49" s="46"/>
      <c r="HV49" s="46"/>
      <c r="HW49" s="46"/>
      <c r="HX49" s="46"/>
      <c r="HY49" s="46"/>
      <c r="HZ49" s="46"/>
      <c r="IA49" s="46"/>
      <c r="IB49" s="46"/>
      <c r="IC49" s="46"/>
      <c r="ID49" s="46"/>
      <c r="IE49" s="46"/>
      <c r="IF49" s="46"/>
      <c r="IG49" s="46"/>
      <c r="IH49" s="46"/>
      <c r="II49" s="46"/>
      <c r="IJ49" s="46"/>
      <c r="IK49" s="46"/>
      <c r="IL49" s="46"/>
      <c r="IM49" s="46"/>
      <c r="IN49" s="46"/>
      <c r="IO49" s="46"/>
      <c r="IP49" s="46"/>
      <c r="IQ49" s="46"/>
      <c r="IR49" s="46"/>
      <c r="IS49" s="46"/>
      <c r="IT49" s="46"/>
      <c r="IU49" s="46"/>
      <c r="IV49" s="46"/>
    </row>
    <row r="50" spans="1:256" ht="15.75">
      <c r="A50" s="71" t="s">
        <v>136</v>
      </c>
      <c r="B50" s="72" t="s">
        <v>137</v>
      </c>
      <c r="C50" s="71" t="s">
        <v>75</v>
      </c>
      <c r="D50" s="71"/>
      <c r="E50" s="71"/>
      <c r="F50" s="73"/>
      <c r="G50" s="73"/>
      <c r="H50" s="73">
        <f>G50*H$14</f>
        <v>0</v>
      </c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46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  <c r="DJ50" s="46"/>
      <c r="DK50" s="46"/>
      <c r="DL50" s="46"/>
      <c r="DM50" s="46"/>
      <c r="DN50" s="46"/>
      <c r="DO50" s="46"/>
      <c r="DP50" s="46"/>
      <c r="DQ50" s="46"/>
      <c r="DR50" s="46"/>
      <c r="DS50" s="46"/>
      <c r="DT50" s="46"/>
      <c r="DU50" s="46"/>
      <c r="DV50" s="46"/>
      <c r="DW50" s="46"/>
      <c r="DX50" s="46"/>
      <c r="DY50" s="46"/>
      <c r="DZ50" s="46"/>
      <c r="EA50" s="46"/>
      <c r="EB50" s="46"/>
      <c r="EC50" s="46"/>
      <c r="ED50" s="46"/>
      <c r="EE50" s="46"/>
      <c r="EF50" s="46"/>
      <c r="EG50" s="46"/>
      <c r="EH50" s="46"/>
      <c r="EI50" s="46"/>
      <c r="EJ50" s="46"/>
      <c r="EK50" s="46"/>
      <c r="EL50" s="46"/>
      <c r="EM50" s="46"/>
      <c r="EN50" s="46"/>
      <c r="EO50" s="46"/>
      <c r="EP50" s="46"/>
      <c r="EQ50" s="46"/>
      <c r="ER50" s="46"/>
      <c r="ES50" s="46"/>
      <c r="ET50" s="46"/>
      <c r="EU50" s="46"/>
      <c r="EV50" s="46"/>
      <c r="EW50" s="46"/>
      <c r="EX50" s="46"/>
      <c r="EY50" s="46"/>
      <c r="EZ50" s="46"/>
      <c r="FA50" s="46"/>
      <c r="FB50" s="46"/>
      <c r="FC50" s="46"/>
      <c r="FD50" s="46"/>
      <c r="FE50" s="46"/>
      <c r="FF50" s="46"/>
      <c r="FG50" s="46"/>
      <c r="FH50" s="46"/>
      <c r="FI50" s="46"/>
      <c r="FJ50" s="46"/>
      <c r="FK50" s="46"/>
      <c r="FL50" s="46"/>
      <c r="FM50" s="46"/>
      <c r="FN50" s="46"/>
      <c r="FO50" s="46"/>
      <c r="FP50" s="46"/>
      <c r="FQ50" s="46"/>
      <c r="FR50" s="46"/>
      <c r="FS50" s="46"/>
      <c r="FT50" s="46"/>
      <c r="FU50" s="46"/>
      <c r="FV50" s="46"/>
      <c r="FW50" s="46"/>
      <c r="FX50" s="46"/>
      <c r="FY50" s="46"/>
      <c r="FZ50" s="46"/>
      <c r="GA50" s="46"/>
      <c r="GB50" s="46"/>
      <c r="GC50" s="46"/>
      <c r="GD50" s="46"/>
      <c r="GE50" s="46"/>
      <c r="GF50" s="46"/>
      <c r="GG50" s="46"/>
      <c r="GH50" s="46"/>
      <c r="GI50" s="46"/>
      <c r="GJ50" s="46"/>
      <c r="GK50" s="46"/>
      <c r="GL50" s="46"/>
      <c r="GM50" s="46"/>
      <c r="GN50" s="46"/>
      <c r="GO50" s="46"/>
      <c r="GP50" s="46"/>
      <c r="GQ50" s="46"/>
      <c r="GR50" s="46"/>
      <c r="GS50" s="46"/>
      <c r="GT50" s="46"/>
      <c r="GU50" s="46"/>
      <c r="GV50" s="46"/>
      <c r="GW50" s="46"/>
      <c r="GX50" s="46"/>
      <c r="GY50" s="46"/>
      <c r="GZ50" s="46"/>
      <c r="HA50" s="46"/>
      <c r="HB50" s="46"/>
      <c r="HC50" s="46"/>
      <c r="HD50" s="46"/>
      <c r="HE50" s="46"/>
      <c r="HF50" s="46"/>
      <c r="HG50" s="46"/>
      <c r="HH50" s="46"/>
      <c r="HI50" s="46"/>
      <c r="HJ50" s="46"/>
      <c r="HK50" s="46"/>
      <c r="HL50" s="46"/>
      <c r="HM50" s="46"/>
      <c r="HN50" s="46"/>
      <c r="HO50" s="46"/>
      <c r="HP50" s="46"/>
      <c r="HQ50" s="46"/>
      <c r="HR50" s="46"/>
      <c r="HS50" s="46"/>
      <c r="HT50" s="46"/>
      <c r="HU50" s="46"/>
      <c r="HV50" s="46"/>
      <c r="HW50" s="46"/>
      <c r="HX50" s="46"/>
      <c r="HY50" s="46"/>
      <c r="HZ50" s="46"/>
      <c r="IA50" s="46"/>
      <c r="IB50" s="46"/>
      <c r="IC50" s="46"/>
      <c r="ID50" s="46"/>
      <c r="IE50" s="46"/>
      <c r="IF50" s="46"/>
      <c r="IG50" s="46"/>
      <c r="IH50" s="46"/>
      <c r="II50" s="46"/>
      <c r="IJ50" s="46"/>
      <c r="IK50" s="46"/>
      <c r="IL50" s="46"/>
      <c r="IM50" s="46"/>
      <c r="IN50" s="46"/>
      <c r="IO50" s="46"/>
      <c r="IP50" s="46"/>
      <c r="IQ50" s="46"/>
      <c r="IR50" s="46"/>
      <c r="IS50" s="46"/>
      <c r="IT50" s="46"/>
      <c r="IU50" s="46"/>
      <c r="IV50" s="46"/>
    </row>
    <row r="51" spans="1:256" ht="31.5">
      <c r="A51" s="71" t="s">
        <v>138</v>
      </c>
      <c r="B51" s="72" t="s">
        <v>139</v>
      </c>
      <c r="C51" s="71" t="s">
        <v>75</v>
      </c>
      <c r="D51" s="71"/>
      <c r="E51" s="71"/>
      <c r="F51" s="73"/>
      <c r="G51" s="73"/>
      <c r="H51" s="73">
        <f>G51*H$14</f>
        <v>0</v>
      </c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46"/>
      <c r="CY51" s="46"/>
      <c r="CZ51" s="46"/>
      <c r="DA51" s="46"/>
      <c r="DB51" s="46"/>
      <c r="DC51" s="46"/>
      <c r="DD51" s="46"/>
      <c r="DE51" s="46"/>
      <c r="DF51" s="46"/>
      <c r="DG51" s="46"/>
      <c r="DH51" s="46"/>
      <c r="DI51" s="46"/>
      <c r="DJ51" s="46"/>
      <c r="DK51" s="46"/>
      <c r="DL51" s="46"/>
      <c r="DM51" s="46"/>
      <c r="DN51" s="46"/>
      <c r="DO51" s="46"/>
      <c r="DP51" s="46"/>
      <c r="DQ51" s="46"/>
      <c r="DR51" s="46"/>
      <c r="DS51" s="46"/>
      <c r="DT51" s="46"/>
      <c r="DU51" s="46"/>
      <c r="DV51" s="46"/>
      <c r="DW51" s="46"/>
      <c r="DX51" s="46"/>
      <c r="DY51" s="46"/>
      <c r="DZ51" s="46"/>
      <c r="EA51" s="46"/>
      <c r="EB51" s="46"/>
      <c r="EC51" s="46"/>
      <c r="ED51" s="46"/>
      <c r="EE51" s="46"/>
      <c r="EF51" s="46"/>
      <c r="EG51" s="46"/>
      <c r="EH51" s="46"/>
      <c r="EI51" s="46"/>
      <c r="EJ51" s="46"/>
      <c r="EK51" s="46"/>
      <c r="EL51" s="46"/>
      <c r="EM51" s="46"/>
      <c r="EN51" s="46"/>
      <c r="EO51" s="46"/>
      <c r="EP51" s="46"/>
      <c r="EQ51" s="46"/>
      <c r="ER51" s="46"/>
      <c r="ES51" s="46"/>
      <c r="ET51" s="46"/>
      <c r="EU51" s="46"/>
      <c r="EV51" s="46"/>
      <c r="EW51" s="46"/>
      <c r="EX51" s="46"/>
      <c r="EY51" s="46"/>
      <c r="EZ51" s="46"/>
      <c r="FA51" s="46"/>
      <c r="FB51" s="46"/>
      <c r="FC51" s="46"/>
      <c r="FD51" s="46"/>
      <c r="FE51" s="46"/>
      <c r="FF51" s="46"/>
      <c r="FG51" s="46"/>
      <c r="FH51" s="46"/>
      <c r="FI51" s="46"/>
      <c r="FJ51" s="46"/>
      <c r="FK51" s="46"/>
      <c r="FL51" s="46"/>
      <c r="FM51" s="46"/>
      <c r="FN51" s="46"/>
      <c r="FO51" s="46"/>
      <c r="FP51" s="46"/>
      <c r="FQ51" s="46"/>
      <c r="FR51" s="46"/>
      <c r="FS51" s="46"/>
      <c r="FT51" s="46"/>
      <c r="FU51" s="46"/>
      <c r="FV51" s="46"/>
      <c r="FW51" s="46"/>
      <c r="FX51" s="46"/>
      <c r="FY51" s="46"/>
      <c r="FZ51" s="46"/>
      <c r="GA51" s="46"/>
      <c r="GB51" s="46"/>
      <c r="GC51" s="46"/>
      <c r="GD51" s="46"/>
      <c r="GE51" s="46"/>
      <c r="GF51" s="46"/>
      <c r="GG51" s="46"/>
      <c r="GH51" s="46"/>
      <c r="GI51" s="46"/>
      <c r="GJ51" s="46"/>
      <c r="GK51" s="46"/>
      <c r="GL51" s="46"/>
      <c r="GM51" s="46"/>
      <c r="GN51" s="46"/>
      <c r="GO51" s="46"/>
      <c r="GP51" s="46"/>
      <c r="GQ51" s="46"/>
      <c r="GR51" s="46"/>
      <c r="GS51" s="46"/>
      <c r="GT51" s="46"/>
      <c r="GU51" s="46"/>
      <c r="GV51" s="46"/>
      <c r="GW51" s="46"/>
      <c r="GX51" s="46"/>
      <c r="GY51" s="46"/>
      <c r="GZ51" s="46"/>
      <c r="HA51" s="46"/>
      <c r="HB51" s="46"/>
      <c r="HC51" s="46"/>
      <c r="HD51" s="46"/>
      <c r="HE51" s="46"/>
      <c r="HF51" s="46"/>
      <c r="HG51" s="46"/>
      <c r="HH51" s="46"/>
      <c r="HI51" s="46"/>
      <c r="HJ51" s="46"/>
      <c r="HK51" s="46"/>
      <c r="HL51" s="46"/>
      <c r="HM51" s="46"/>
      <c r="HN51" s="46"/>
      <c r="HO51" s="46"/>
      <c r="HP51" s="46"/>
      <c r="HQ51" s="46"/>
      <c r="HR51" s="46"/>
      <c r="HS51" s="46"/>
      <c r="HT51" s="46"/>
      <c r="HU51" s="46"/>
      <c r="HV51" s="46"/>
      <c r="HW51" s="46"/>
      <c r="HX51" s="46"/>
      <c r="HY51" s="46"/>
      <c r="HZ51" s="46"/>
      <c r="IA51" s="46"/>
      <c r="IB51" s="46"/>
      <c r="IC51" s="46"/>
      <c r="ID51" s="46"/>
      <c r="IE51" s="46"/>
      <c r="IF51" s="46"/>
      <c r="IG51" s="46"/>
      <c r="IH51" s="46"/>
      <c r="II51" s="46"/>
      <c r="IJ51" s="46"/>
      <c r="IK51" s="46"/>
      <c r="IL51" s="46"/>
      <c r="IM51" s="46"/>
      <c r="IN51" s="46"/>
      <c r="IO51" s="46"/>
      <c r="IP51" s="46"/>
      <c r="IQ51" s="46"/>
      <c r="IR51" s="46"/>
      <c r="IS51" s="46"/>
      <c r="IT51" s="46"/>
      <c r="IU51" s="46"/>
      <c r="IV51" s="46"/>
    </row>
    <row r="52" spans="1:256" ht="15.75">
      <c r="A52" s="71" t="s">
        <v>140</v>
      </c>
      <c r="B52" s="75" t="s">
        <v>141</v>
      </c>
      <c r="C52" s="71" t="s">
        <v>75</v>
      </c>
      <c r="D52" s="71"/>
      <c r="E52" s="71"/>
      <c r="F52" s="73"/>
      <c r="G52" s="73"/>
      <c r="H52" s="73">
        <f>G52*H$14</f>
        <v>0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46"/>
      <c r="CY52" s="46"/>
      <c r="CZ52" s="46"/>
      <c r="DA52" s="46"/>
      <c r="DB52" s="46"/>
      <c r="DC52" s="46"/>
      <c r="DD52" s="46"/>
      <c r="DE52" s="46"/>
      <c r="DF52" s="46"/>
      <c r="DG52" s="46"/>
      <c r="DH52" s="46"/>
      <c r="DI52" s="46"/>
      <c r="DJ52" s="46"/>
      <c r="DK52" s="46"/>
      <c r="DL52" s="46"/>
      <c r="DM52" s="46"/>
      <c r="DN52" s="46"/>
      <c r="DO52" s="46"/>
      <c r="DP52" s="46"/>
      <c r="DQ52" s="46"/>
      <c r="DR52" s="46"/>
      <c r="DS52" s="46"/>
      <c r="DT52" s="46"/>
      <c r="DU52" s="46"/>
      <c r="DV52" s="46"/>
      <c r="DW52" s="46"/>
      <c r="DX52" s="46"/>
      <c r="DY52" s="46"/>
      <c r="DZ52" s="46"/>
      <c r="EA52" s="46"/>
      <c r="EB52" s="46"/>
      <c r="EC52" s="46"/>
      <c r="ED52" s="46"/>
      <c r="EE52" s="46"/>
      <c r="EF52" s="46"/>
      <c r="EG52" s="46"/>
      <c r="EH52" s="46"/>
      <c r="EI52" s="46"/>
      <c r="EJ52" s="46"/>
      <c r="EK52" s="46"/>
      <c r="EL52" s="46"/>
      <c r="EM52" s="46"/>
      <c r="EN52" s="46"/>
      <c r="EO52" s="46"/>
      <c r="EP52" s="46"/>
      <c r="EQ52" s="46"/>
      <c r="ER52" s="46"/>
      <c r="ES52" s="46"/>
      <c r="ET52" s="46"/>
      <c r="EU52" s="46"/>
      <c r="EV52" s="46"/>
      <c r="EW52" s="46"/>
      <c r="EX52" s="46"/>
      <c r="EY52" s="46"/>
      <c r="EZ52" s="46"/>
      <c r="FA52" s="46"/>
      <c r="FB52" s="46"/>
      <c r="FC52" s="46"/>
      <c r="FD52" s="46"/>
      <c r="FE52" s="46"/>
      <c r="FF52" s="46"/>
      <c r="FG52" s="46"/>
      <c r="FH52" s="46"/>
      <c r="FI52" s="46"/>
      <c r="FJ52" s="46"/>
      <c r="FK52" s="46"/>
      <c r="FL52" s="46"/>
      <c r="FM52" s="46"/>
      <c r="FN52" s="46"/>
      <c r="FO52" s="46"/>
      <c r="FP52" s="46"/>
      <c r="FQ52" s="46"/>
      <c r="FR52" s="46"/>
      <c r="FS52" s="46"/>
      <c r="FT52" s="46"/>
      <c r="FU52" s="46"/>
      <c r="FV52" s="46"/>
      <c r="FW52" s="46"/>
      <c r="FX52" s="46"/>
      <c r="FY52" s="46"/>
      <c r="FZ52" s="46"/>
      <c r="GA52" s="46"/>
      <c r="GB52" s="46"/>
      <c r="GC52" s="46"/>
      <c r="GD52" s="46"/>
      <c r="GE52" s="46"/>
      <c r="GF52" s="46"/>
      <c r="GG52" s="46"/>
      <c r="GH52" s="46"/>
      <c r="GI52" s="46"/>
      <c r="GJ52" s="46"/>
      <c r="GK52" s="46"/>
      <c r="GL52" s="46"/>
      <c r="GM52" s="46"/>
      <c r="GN52" s="46"/>
      <c r="GO52" s="46"/>
      <c r="GP52" s="46"/>
      <c r="GQ52" s="46"/>
      <c r="GR52" s="46"/>
      <c r="GS52" s="46"/>
      <c r="GT52" s="46"/>
      <c r="GU52" s="46"/>
      <c r="GV52" s="46"/>
      <c r="GW52" s="46"/>
      <c r="GX52" s="46"/>
      <c r="GY52" s="46"/>
      <c r="GZ52" s="46"/>
      <c r="HA52" s="46"/>
      <c r="HB52" s="46"/>
      <c r="HC52" s="46"/>
      <c r="HD52" s="46"/>
      <c r="HE52" s="46"/>
      <c r="HF52" s="46"/>
      <c r="HG52" s="46"/>
      <c r="HH52" s="46"/>
      <c r="HI52" s="46"/>
      <c r="HJ52" s="46"/>
      <c r="HK52" s="46"/>
      <c r="HL52" s="46"/>
      <c r="HM52" s="46"/>
      <c r="HN52" s="46"/>
      <c r="HO52" s="46"/>
      <c r="HP52" s="46"/>
      <c r="HQ52" s="46"/>
      <c r="HR52" s="46"/>
      <c r="HS52" s="46"/>
      <c r="HT52" s="46"/>
      <c r="HU52" s="46"/>
      <c r="HV52" s="46"/>
      <c r="HW52" s="46"/>
      <c r="HX52" s="46"/>
      <c r="HY52" s="46"/>
      <c r="HZ52" s="46"/>
      <c r="IA52" s="46"/>
      <c r="IB52" s="46"/>
      <c r="IC52" s="46"/>
      <c r="ID52" s="46"/>
      <c r="IE52" s="46"/>
      <c r="IF52" s="46"/>
      <c r="IG52" s="46"/>
      <c r="IH52" s="46"/>
      <c r="II52" s="46"/>
      <c r="IJ52" s="46"/>
      <c r="IK52" s="46"/>
      <c r="IL52" s="46"/>
      <c r="IM52" s="46"/>
      <c r="IN52" s="46"/>
      <c r="IO52" s="46"/>
      <c r="IP52" s="46"/>
      <c r="IQ52" s="46"/>
      <c r="IR52" s="46"/>
      <c r="IS52" s="46"/>
      <c r="IT52" s="46"/>
      <c r="IU52" s="46"/>
      <c r="IV52" s="46"/>
    </row>
    <row r="53" spans="1:256" ht="15.75">
      <c r="A53" s="78"/>
      <c r="B53" s="79" t="s">
        <v>142</v>
      </c>
      <c r="C53" s="78" t="s">
        <v>75</v>
      </c>
      <c r="D53" s="80">
        <f>D19+D24+D25+D45+D49</f>
        <v>9061.8</v>
      </c>
      <c r="E53" s="80">
        <f>E19+E24+E25+E45+E49</f>
        <v>9779.52</v>
      </c>
      <c r="F53" s="80">
        <f>F19+F24+F25+F45+F49</f>
        <v>13154.52</v>
      </c>
      <c r="G53" s="80">
        <f>G19+G24+G25+G45+G49</f>
        <v>12172.509999999998</v>
      </c>
      <c r="H53" s="80">
        <f>H19+H24+H25+H45+H49</f>
        <v>12689.470000000001</v>
      </c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  <c r="BM53" s="81"/>
      <c r="BN53" s="81"/>
      <c r="BO53" s="81"/>
      <c r="BP53" s="81"/>
      <c r="BQ53" s="81"/>
      <c r="BR53" s="81"/>
      <c r="BS53" s="81"/>
      <c r="BT53" s="81"/>
      <c r="BU53" s="81"/>
      <c r="BV53" s="81"/>
      <c r="BW53" s="81"/>
      <c r="BX53" s="81"/>
      <c r="BY53" s="81"/>
      <c r="BZ53" s="81"/>
      <c r="CA53" s="81"/>
      <c r="CB53" s="81"/>
      <c r="CC53" s="81"/>
      <c r="CD53" s="81"/>
      <c r="CE53" s="81"/>
      <c r="CF53" s="81"/>
      <c r="CG53" s="81"/>
      <c r="CH53" s="81"/>
      <c r="CI53" s="81"/>
      <c r="CJ53" s="81"/>
      <c r="CK53" s="81"/>
      <c r="CL53" s="81"/>
      <c r="CM53" s="81"/>
      <c r="CN53" s="81"/>
      <c r="CO53" s="81"/>
      <c r="CP53" s="81"/>
      <c r="CQ53" s="81"/>
      <c r="CR53" s="81"/>
      <c r="CS53" s="81"/>
      <c r="CT53" s="81"/>
      <c r="CU53" s="81"/>
      <c r="CV53" s="81"/>
      <c r="CW53" s="81"/>
      <c r="CX53" s="81"/>
      <c r="CY53" s="81"/>
      <c r="CZ53" s="8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81"/>
      <c r="EM53" s="81"/>
      <c r="EN53" s="81"/>
      <c r="EO53" s="81"/>
      <c r="EP53" s="81"/>
      <c r="EQ53" s="81"/>
      <c r="ER53" s="81"/>
      <c r="ES53" s="81"/>
      <c r="ET53" s="81"/>
      <c r="EU53" s="81"/>
      <c r="EV53" s="81"/>
      <c r="EW53" s="81"/>
      <c r="EX53" s="81"/>
      <c r="EY53" s="81"/>
      <c r="EZ53" s="81"/>
      <c r="FA53" s="81"/>
      <c r="FB53" s="81"/>
      <c r="FC53" s="81"/>
      <c r="FD53" s="81"/>
      <c r="FE53" s="81"/>
      <c r="FF53" s="81"/>
      <c r="FG53" s="81"/>
      <c r="FH53" s="81"/>
      <c r="FI53" s="81"/>
      <c r="FJ53" s="81"/>
      <c r="FK53" s="81"/>
      <c r="FL53" s="81"/>
      <c r="FM53" s="81"/>
      <c r="FN53" s="81"/>
      <c r="FO53" s="81"/>
      <c r="FP53" s="81"/>
      <c r="FQ53" s="81"/>
      <c r="FR53" s="81"/>
      <c r="FS53" s="81"/>
      <c r="FT53" s="81"/>
      <c r="FU53" s="81"/>
      <c r="FV53" s="81"/>
      <c r="FW53" s="81"/>
      <c r="FX53" s="81"/>
      <c r="FY53" s="81"/>
      <c r="FZ53" s="81"/>
      <c r="GA53" s="81"/>
      <c r="GB53" s="81"/>
      <c r="GC53" s="81"/>
      <c r="GD53" s="81"/>
      <c r="GE53" s="81"/>
      <c r="GF53" s="81"/>
      <c r="GG53" s="81"/>
      <c r="GH53" s="81"/>
      <c r="GI53" s="81"/>
      <c r="GJ53" s="81"/>
      <c r="GK53" s="81"/>
      <c r="GL53" s="81"/>
      <c r="GM53" s="81"/>
      <c r="GN53" s="81"/>
      <c r="GO53" s="81"/>
      <c r="GP53" s="81"/>
      <c r="GQ53" s="81"/>
      <c r="GR53" s="81"/>
      <c r="GS53" s="81"/>
      <c r="GT53" s="81"/>
      <c r="GU53" s="81"/>
      <c r="GV53" s="81"/>
      <c r="GW53" s="81"/>
      <c r="GX53" s="81"/>
      <c r="GY53" s="81"/>
      <c r="GZ53" s="81"/>
      <c r="HA53" s="81"/>
      <c r="HB53" s="81"/>
      <c r="HC53" s="81"/>
      <c r="HD53" s="81"/>
      <c r="HE53" s="81"/>
      <c r="HF53" s="81"/>
      <c r="HG53" s="81"/>
      <c r="HH53" s="81"/>
      <c r="HI53" s="81"/>
      <c r="HJ53" s="81"/>
      <c r="HK53" s="81"/>
      <c r="HL53" s="81"/>
      <c r="HM53" s="81"/>
      <c r="HN53" s="81"/>
      <c r="HO53" s="81"/>
      <c r="HP53" s="81"/>
      <c r="HQ53" s="81"/>
      <c r="HR53" s="81"/>
      <c r="HS53" s="81"/>
      <c r="HT53" s="81"/>
      <c r="HU53" s="81"/>
      <c r="HV53" s="81"/>
      <c r="HW53" s="81"/>
      <c r="HX53" s="81"/>
      <c r="HY53" s="81"/>
      <c r="HZ53" s="81"/>
      <c r="IA53" s="81"/>
      <c r="IB53" s="81"/>
      <c r="IC53" s="81"/>
      <c r="ID53" s="81"/>
      <c r="IE53" s="81"/>
      <c r="IF53" s="81"/>
      <c r="IG53" s="81"/>
      <c r="IH53" s="81"/>
      <c r="II53" s="81"/>
      <c r="IJ53" s="81"/>
      <c r="IK53" s="81"/>
      <c r="IL53" s="81"/>
      <c r="IM53" s="81"/>
      <c r="IN53" s="81"/>
      <c r="IO53" s="81"/>
      <c r="IP53" s="81"/>
      <c r="IQ53" s="81"/>
      <c r="IR53" s="81"/>
      <c r="IS53" s="81"/>
      <c r="IT53" s="81"/>
      <c r="IU53" s="81"/>
      <c r="IV53" s="81"/>
    </row>
    <row r="54" spans="1:256" ht="15.75">
      <c r="A54" s="46"/>
      <c r="B54" s="46"/>
      <c r="C54" s="46"/>
      <c r="D54" s="46"/>
      <c r="E54" s="46"/>
      <c r="F54" s="82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  <c r="CM54" s="46"/>
      <c r="CN54" s="46"/>
      <c r="CO54" s="46"/>
      <c r="CP54" s="46"/>
      <c r="CQ54" s="46"/>
      <c r="CR54" s="46"/>
      <c r="CS54" s="46"/>
      <c r="CT54" s="46"/>
      <c r="CU54" s="46"/>
      <c r="CV54" s="46"/>
      <c r="CW54" s="46"/>
      <c r="CX54" s="46"/>
      <c r="CY54" s="46"/>
      <c r="CZ54" s="46"/>
      <c r="DA54" s="46"/>
      <c r="DB54" s="46"/>
      <c r="DC54" s="46"/>
      <c r="DD54" s="46"/>
      <c r="DE54" s="46"/>
      <c r="DF54" s="46"/>
      <c r="DG54" s="46"/>
      <c r="DH54" s="46"/>
      <c r="DI54" s="46"/>
      <c r="DJ54" s="46"/>
      <c r="DK54" s="46"/>
      <c r="DL54" s="46"/>
      <c r="DM54" s="46"/>
      <c r="DN54" s="46"/>
      <c r="DO54" s="46"/>
      <c r="DP54" s="46"/>
      <c r="DQ54" s="46"/>
      <c r="DR54" s="46"/>
      <c r="DS54" s="46"/>
      <c r="DT54" s="46"/>
      <c r="DU54" s="46"/>
      <c r="DV54" s="46"/>
      <c r="DW54" s="46"/>
      <c r="DX54" s="46"/>
      <c r="DY54" s="46"/>
      <c r="DZ54" s="46"/>
      <c r="EA54" s="46"/>
      <c r="EB54" s="46"/>
      <c r="EC54" s="46"/>
      <c r="ED54" s="46"/>
      <c r="EE54" s="46"/>
      <c r="EF54" s="46"/>
      <c r="EG54" s="46"/>
      <c r="EH54" s="46"/>
      <c r="EI54" s="46"/>
      <c r="EJ54" s="46"/>
      <c r="EK54" s="46"/>
      <c r="EL54" s="46"/>
      <c r="EM54" s="46"/>
      <c r="EN54" s="46"/>
      <c r="EO54" s="46"/>
      <c r="EP54" s="46"/>
      <c r="EQ54" s="46"/>
      <c r="ER54" s="46"/>
      <c r="ES54" s="46"/>
      <c r="ET54" s="46"/>
      <c r="EU54" s="46"/>
      <c r="EV54" s="46"/>
      <c r="EW54" s="46"/>
      <c r="EX54" s="46"/>
      <c r="EY54" s="46"/>
      <c r="EZ54" s="46"/>
      <c r="FA54" s="46"/>
      <c r="FB54" s="46"/>
      <c r="FC54" s="46"/>
      <c r="FD54" s="46"/>
      <c r="FE54" s="46"/>
      <c r="FF54" s="46"/>
      <c r="FG54" s="46"/>
      <c r="FH54" s="46"/>
      <c r="FI54" s="46"/>
      <c r="FJ54" s="46"/>
      <c r="FK54" s="46"/>
      <c r="FL54" s="46"/>
      <c r="FM54" s="46"/>
      <c r="FN54" s="46"/>
      <c r="FO54" s="46"/>
      <c r="FP54" s="46"/>
      <c r="FQ54" s="46"/>
      <c r="FR54" s="46"/>
      <c r="FS54" s="46"/>
      <c r="FT54" s="46"/>
      <c r="FU54" s="46"/>
      <c r="FV54" s="46"/>
      <c r="FW54" s="46"/>
      <c r="FX54" s="46"/>
      <c r="FY54" s="46"/>
      <c r="FZ54" s="46"/>
      <c r="GA54" s="46"/>
      <c r="GB54" s="46"/>
      <c r="GC54" s="46"/>
      <c r="GD54" s="46"/>
      <c r="GE54" s="46"/>
      <c r="GF54" s="46"/>
      <c r="GG54" s="46"/>
      <c r="GH54" s="46"/>
      <c r="GI54" s="46"/>
      <c r="GJ54" s="46"/>
      <c r="GK54" s="46"/>
      <c r="GL54" s="46"/>
      <c r="GM54" s="46"/>
      <c r="GN54" s="46"/>
      <c r="GO54" s="46"/>
      <c r="GP54" s="46"/>
      <c r="GQ54" s="46"/>
      <c r="GR54" s="46"/>
      <c r="GS54" s="46"/>
      <c r="GT54" s="46"/>
      <c r="GU54" s="46"/>
      <c r="GV54" s="46"/>
      <c r="GW54" s="46"/>
      <c r="GX54" s="46"/>
      <c r="GY54" s="46"/>
      <c r="GZ54" s="46"/>
      <c r="HA54" s="46"/>
      <c r="HB54" s="46"/>
      <c r="HC54" s="46"/>
      <c r="HD54" s="46"/>
      <c r="HE54" s="46"/>
      <c r="HF54" s="46"/>
      <c r="HG54" s="46"/>
      <c r="HH54" s="46"/>
      <c r="HI54" s="46"/>
      <c r="HJ54" s="46"/>
      <c r="HK54" s="46"/>
      <c r="HL54" s="46"/>
      <c r="HM54" s="46"/>
      <c r="HN54" s="46"/>
      <c r="HO54" s="46"/>
      <c r="HP54" s="46"/>
      <c r="HQ54" s="46"/>
      <c r="HR54" s="46"/>
      <c r="HS54" s="46"/>
      <c r="HT54" s="46"/>
      <c r="HU54" s="46"/>
      <c r="HV54" s="46"/>
      <c r="HW54" s="46"/>
      <c r="HX54" s="46"/>
      <c r="HY54" s="46"/>
      <c r="HZ54" s="46"/>
      <c r="IA54" s="46"/>
      <c r="IB54" s="46"/>
      <c r="IC54" s="46"/>
      <c r="ID54" s="46"/>
      <c r="IE54" s="46"/>
      <c r="IF54" s="46"/>
      <c r="IG54" s="46"/>
      <c r="IH54" s="46"/>
      <c r="II54" s="46"/>
      <c r="IJ54" s="46"/>
      <c r="IK54" s="46"/>
      <c r="IL54" s="46"/>
      <c r="IM54" s="46"/>
      <c r="IN54" s="46"/>
      <c r="IO54" s="46"/>
      <c r="IP54" s="46"/>
      <c r="IQ54" s="46"/>
      <c r="IR54" s="46"/>
      <c r="IS54" s="46"/>
      <c r="IT54" s="46"/>
      <c r="IU54" s="46"/>
      <c r="IV54" s="46"/>
    </row>
    <row r="55" spans="1:256" ht="15.75" customHeight="1">
      <c r="A55" s="180" t="s">
        <v>143</v>
      </c>
      <c r="B55" s="180"/>
      <c r="C55" s="180"/>
      <c r="D55" s="180"/>
      <c r="E55" s="180"/>
      <c r="F55" s="180"/>
      <c r="G55" s="180"/>
      <c r="H55" s="180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  <c r="AZ55" s="46"/>
      <c r="BA55" s="46"/>
      <c r="BB55" s="46"/>
      <c r="BC55" s="46"/>
      <c r="BD55" s="46"/>
      <c r="BE55" s="46"/>
      <c r="BF55" s="46"/>
      <c r="BG55" s="46"/>
      <c r="BH55" s="46"/>
      <c r="BI55" s="46"/>
      <c r="BJ55" s="46"/>
      <c r="BK55" s="46"/>
      <c r="BL55" s="46"/>
      <c r="BM55" s="46"/>
      <c r="BN55" s="46"/>
      <c r="BO55" s="46"/>
      <c r="BP55" s="46"/>
      <c r="BQ55" s="46"/>
      <c r="BR55" s="46"/>
      <c r="BS55" s="46"/>
      <c r="BT55" s="46"/>
      <c r="BU55" s="46"/>
      <c r="BV55" s="46"/>
      <c r="BW55" s="46"/>
      <c r="BX55" s="46"/>
      <c r="BY55" s="46"/>
      <c r="BZ55" s="46"/>
      <c r="CA55" s="46"/>
      <c r="CB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  <c r="CM55" s="46"/>
      <c r="CN55" s="46"/>
      <c r="CO55" s="46"/>
      <c r="CP55" s="46"/>
      <c r="CQ55" s="46"/>
      <c r="CR55" s="46"/>
      <c r="CS55" s="46"/>
      <c r="CT55" s="46"/>
      <c r="CU55" s="46"/>
      <c r="CV55" s="46"/>
      <c r="CW55" s="46"/>
      <c r="CX55" s="46"/>
      <c r="CY55" s="46"/>
      <c r="CZ55" s="46"/>
      <c r="DA55" s="46"/>
      <c r="DB55" s="46"/>
      <c r="DC55" s="46"/>
      <c r="DD55" s="46"/>
      <c r="DE55" s="46"/>
      <c r="DF55" s="46"/>
      <c r="DG55" s="46"/>
      <c r="DH55" s="46"/>
      <c r="DI55" s="46"/>
      <c r="DJ55" s="46"/>
      <c r="DK55" s="46"/>
      <c r="DL55" s="46"/>
      <c r="DM55" s="46"/>
      <c r="DN55" s="46"/>
      <c r="DO55" s="46"/>
      <c r="DP55" s="46"/>
      <c r="DQ55" s="46"/>
      <c r="DR55" s="46"/>
      <c r="DS55" s="46"/>
      <c r="DT55" s="46"/>
      <c r="DU55" s="46"/>
      <c r="DV55" s="46"/>
      <c r="DW55" s="46"/>
      <c r="DX55" s="46"/>
      <c r="DY55" s="46"/>
      <c r="DZ55" s="46"/>
      <c r="EA55" s="46"/>
      <c r="EB55" s="46"/>
      <c r="EC55" s="46"/>
      <c r="ED55" s="46"/>
      <c r="EE55" s="46"/>
      <c r="EF55" s="46"/>
      <c r="EG55" s="46"/>
      <c r="EH55" s="46"/>
      <c r="EI55" s="46"/>
      <c r="EJ55" s="46"/>
      <c r="EK55" s="46"/>
      <c r="EL55" s="46"/>
      <c r="EM55" s="46"/>
      <c r="EN55" s="46"/>
      <c r="EO55" s="46"/>
      <c r="EP55" s="46"/>
      <c r="EQ55" s="46"/>
      <c r="ER55" s="46"/>
      <c r="ES55" s="46"/>
      <c r="ET55" s="46"/>
      <c r="EU55" s="46"/>
      <c r="EV55" s="46"/>
      <c r="EW55" s="46"/>
      <c r="EX55" s="46"/>
      <c r="EY55" s="46"/>
      <c r="EZ55" s="46"/>
      <c r="FA55" s="46"/>
      <c r="FB55" s="46"/>
      <c r="FC55" s="46"/>
      <c r="FD55" s="46"/>
      <c r="FE55" s="46"/>
      <c r="FF55" s="46"/>
      <c r="FG55" s="46"/>
      <c r="FH55" s="46"/>
      <c r="FI55" s="46"/>
      <c r="FJ55" s="46"/>
      <c r="FK55" s="46"/>
      <c r="FL55" s="46"/>
      <c r="FM55" s="46"/>
      <c r="FN55" s="46"/>
      <c r="FO55" s="46"/>
      <c r="FP55" s="46"/>
      <c r="FQ55" s="46"/>
      <c r="FR55" s="46"/>
      <c r="FS55" s="46"/>
      <c r="FT55" s="46"/>
      <c r="FU55" s="46"/>
      <c r="FV55" s="46"/>
      <c r="FW55" s="46"/>
      <c r="FX55" s="46"/>
      <c r="FY55" s="46"/>
      <c r="FZ55" s="46"/>
      <c r="GA55" s="46"/>
      <c r="GB55" s="46"/>
      <c r="GC55" s="46"/>
      <c r="GD55" s="46"/>
      <c r="GE55" s="46"/>
      <c r="GF55" s="46"/>
      <c r="GG55" s="46"/>
      <c r="GH55" s="46"/>
      <c r="GI55" s="46"/>
      <c r="GJ55" s="46"/>
      <c r="GK55" s="46"/>
      <c r="GL55" s="46"/>
      <c r="GM55" s="46"/>
      <c r="GN55" s="46"/>
      <c r="GO55" s="46"/>
      <c r="GP55" s="46"/>
      <c r="GQ55" s="46"/>
      <c r="GR55" s="46"/>
      <c r="GS55" s="46"/>
      <c r="GT55" s="46"/>
      <c r="GU55" s="46"/>
      <c r="GV55" s="46"/>
      <c r="GW55" s="46"/>
      <c r="GX55" s="46"/>
      <c r="GY55" s="46"/>
      <c r="GZ55" s="46"/>
      <c r="HA55" s="46"/>
      <c r="HB55" s="46"/>
      <c r="HC55" s="46"/>
      <c r="HD55" s="46"/>
      <c r="HE55" s="46"/>
      <c r="HF55" s="46"/>
      <c r="HG55" s="46"/>
      <c r="HH55" s="46"/>
      <c r="HI55" s="46"/>
      <c r="HJ55" s="46"/>
      <c r="HK55" s="46"/>
      <c r="HL55" s="46"/>
      <c r="HM55" s="46"/>
      <c r="HN55" s="46"/>
      <c r="HO55" s="46"/>
      <c r="HP55" s="46"/>
      <c r="HQ55" s="46"/>
      <c r="HR55" s="46"/>
      <c r="HS55" s="46"/>
      <c r="HT55" s="46"/>
      <c r="HU55" s="46"/>
      <c r="HV55" s="46"/>
      <c r="HW55" s="46"/>
      <c r="HX55" s="46"/>
      <c r="HY55" s="46"/>
      <c r="HZ55" s="46"/>
      <c r="IA55" s="46"/>
      <c r="IB55" s="46"/>
      <c r="IC55" s="46"/>
      <c r="ID55" s="46"/>
      <c r="IE55" s="46"/>
      <c r="IF55" s="46"/>
      <c r="IG55" s="46"/>
      <c r="IH55" s="46"/>
      <c r="II55" s="46"/>
      <c r="IJ55" s="46"/>
      <c r="IK55" s="46"/>
      <c r="IL55" s="46"/>
      <c r="IM55" s="46"/>
      <c r="IN55" s="46"/>
      <c r="IO55" s="46"/>
      <c r="IP55" s="46"/>
      <c r="IQ55" s="46"/>
      <c r="IR55" s="46"/>
      <c r="IS55" s="46"/>
      <c r="IT55" s="46"/>
      <c r="IU55" s="46"/>
      <c r="IV55" s="46"/>
    </row>
    <row r="56" spans="1:256" ht="15.7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  <c r="BW56" s="46"/>
      <c r="BX56" s="46"/>
      <c r="BY56" s="46"/>
      <c r="BZ56" s="46"/>
      <c r="CA56" s="46"/>
      <c r="CB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  <c r="CM56" s="46"/>
      <c r="CN56" s="46"/>
      <c r="CO56" s="46"/>
      <c r="CP56" s="46"/>
      <c r="CQ56" s="46"/>
      <c r="CR56" s="46"/>
      <c r="CS56" s="46"/>
      <c r="CT56" s="46"/>
      <c r="CU56" s="46"/>
      <c r="CV56" s="46"/>
      <c r="CW56" s="46"/>
      <c r="CX56" s="46"/>
      <c r="CY56" s="46"/>
      <c r="CZ56" s="46"/>
      <c r="DA56" s="46"/>
      <c r="DB56" s="46"/>
      <c r="DC56" s="46"/>
      <c r="DD56" s="46"/>
      <c r="DE56" s="46"/>
      <c r="DF56" s="46"/>
      <c r="DG56" s="46"/>
      <c r="DH56" s="46"/>
      <c r="DI56" s="46"/>
      <c r="DJ56" s="46"/>
      <c r="DK56" s="46"/>
      <c r="DL56" s="46"/>
      <c r="DM56" s="46"/>
      <c r="DN56" s="46"/>
      <c r="DO56" s="46"/>
      <c r="DP56" s="46"/>
      <c r="DQ56" s="46"/>
      <c r="DR56" s="46"/>
      <c r="DS56" s="46"/>
      <c r="DT56" s="46"/>
      <c r="DU56" s="46"/>
      <c r="DV56" s="46"/>
      <c r="DW56" s="46"/>
      <c r="DX56" s="46"/>
      <c r="DY56" s="46"/>
      <c r="DZ56" s="46"/>
      <c r="EA56" s="46"/>
      <c r="EB56" s="46"/>
      <c r="EC56" s="46"/>
      <c r="ED56" s="46"/>
      <c r="EE56" s="46"/>
      <c r="EF56" s="46"/>
      <c r="EG56" s="46"/>
      <c r="EH56" s="46"/>
      <c r="EI56" s="46"/>
      <c r="EJ56" s="46"/>
      <c r="EK56" s="46"/>
      <c r="EL56" s="46"/>
      <c r="EM56" s="46"/>
      <c r="EN56" s="46"/>
      <c r="EO56" s="46"/>
      <c r="EP56" s="46"/>
      <c r="EQ56" s="46"/>
      <c r="ER56" s="46"/>
      <c r="ES56" s="46"/>
      <c r="ET56" s="46"/>
      <c r="EU56" s="46"/>
      <c r="EV56" s="46"/>
      <c r="EW56" s="46"/>
      <c r="EX56" s="46"/>
      <c r="EY56" s="46"/>
      <c r="EZ56" s="46"/>
      <c r="FA56" s="46"/>
      <c r="FB56" s="46"/>
      <c r="FC56" s="46"/>
      <c r="FD56" s="46"/>
      <c r="FE56" s="46"/>
      <c r="FF56" s="46"/>
      <c r="FG56" s="46"/>
      <c r="FH56" s="46"/>
      <c r="FI56" s="46"/>
      <c r="FJ56" s="46"/>
      <c r="FK56" s="46"/>
      <c r="FL56" s="46"/>
      <c r="FM56" s="46"/>
      <c r="FN56" s="46"/>
      <c r="FO56" s="46"/>
      <c r="FP56" s="46"/>
      <c r="FQ56" s="46"/>
      <c r="FR56" s="46"/>
      <c r="FS56" s="46"/>
      <c r="FT56" s="46"/>
      <c r="FU56" s="46"/>
      <c r="FV56" s="46"/>
      <c r="FW56" s="46"/>
      <c r="FX56" s="46"/>
      <c r="FY56" s="46"/>
      <c r="FZ56" s="46"/>
      <c r="GA56" s="46"/>
      <c r="GB56" s="46"/>
      <c r="GC56" s="46"/>
      <c r="GD56" s="46"/>
      <c r="GE56" s="46"/>
      <c r="GF56" s="46"/>
      <c r="GG56" s="46"/>
      <c r="GH56" s="46"/>
      <c r="GI56" s="46"/>
      <c r="GJ56" s="46"/>
      <c r="GK56" s="46"/>
      <c r="GL56" s="46"/>
      <c r="GM56" s="46"/>
      <c r="GN56" s="46"/>
      <c r="GO56" s="46"/>
      <c r="GP56" s="46"/>
      <c r="GQ56" s="46"/>
      <c r="GR56" s="46"/>
      <c r="GS56" s="46"/>
      <c r="GT56" s="46"/>
      <c r="GU56" s="46"/>
      <c r="GV56" s="46"/>
      <c r="GW56" s="46"/>
      <c r="GX56" s="46"/>
      <c r="GY56" s="46"/>
      <c r="GZ56" s="46"/>
      <c r="HA56" s="46"/>
      <c r="HB56" s="46"/>
      <c r="HC56" s="46"/>
      <c r="HD56" s="46"/>
      <c r="HE56" s="46"/>
      <c r="HF56" s="46"/>
      <c r="HG56" s="46"/>
      <c r="HH56" s="46"/>
      <c r="HI56" s="46"/>
      <c r="HJ56" s="46"/>
      <c r="HK56" s="46"/>
      <c r="HL56" s="46"/>
      <c r="HM56" s="46"/>
      <c r="HN56" s="46"/>
      <c r="HO56" s="46"/>
      <c r="HP56" s="46"/>
      <c r="HQ56" s="46"/>
      <c r="HR56" s="46"/>
      <c r="HS56" s="46"/>
      <c r="HT56" s="46"/>
      <c r="HU56" s="46"/>
      <c r="HV56" s="46"/>
      <c r="HW56" s="46"/>
      <c r="HX56" s="46"/>
      <c r="HY56" s="46"/>
      <c r="HZ56" s="46"/>
      <c r="IA56" s="46"/>
      <c r="IB56" s="46"/>
      <c r="IC56" s="46"/>
      <c r="ID56" s="46"/>
      <c r="IE56" s="46"/>
      <c r="IF56" s="46"/>
      <c r="IG56" s="46"/>
      <c r="IH56" s="46"/>
      <c r="II56" s="46"/>
      <c r="IJ56" s="46"/>
      <c r="IK56" s="46"/>
      <c r="IL56" s="46"/>
      <c r="IM56" s="46"/>
      <c r="IN56" s="46"/>
      <c r="IO56" s="46"/>
      <c r="IP56" s="46"/>
      <c r="IQ56" s="46"/>
      <c r="IR56" s="46"/>
      <c r="IS56" s="46"/>
      <c r="IT56" s="46"/>
      <c r="IU56" s="46"/>
      <c r="IV56" s="46"/>
    </row>
    <row r="57" spans="1:256" ht="48">
      <c r="A57" s="49" t="s">
        <v>0</v>
      </c>
      <c r="B57" s="49" t="s">
        <v>53</v>
      </c>
      <c r="C57" s="49" t="s">
        <v>60</v>
      </c>
      <c r="D57" s="68" t="str">
        <f aca="true" t="shared" si="2" ref="D57:F58">D17</f>
        <v>Фактические данные 2016 ( i-4)  в соответсвии с ПП РФ от 21 января 2004 г
№ 24</v>
      </c>
      <c r="E57" s="68" t="str">
        <f t="shared" si="2"/>
        <v>Фактические данные 2017 ( i-3)  в соответсвии с ПП РФ от 21 января 2004 г
№ 24</v>
      </c>
      <c r="F57" s="68" t="str">
        <f t="shared" si="2"/>
        <v>Фактические данные 2021( i-2)  в соответсвии с ПП РФ от 21 января 2004 г
№ 24</v>
      </c>
      <c r="G57" s="49" t="str">
        <f>G7</f>
        <v>Утверждено МТП 2022 (i-1) год</v>
      </c>
      <c r="H57" s="49" t="str">
        <f>H7</f>
        <v>Предложено ТСО 2023 ( i ) год</v>
      </c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6"/>
      <c r="BM57" s="46"/>
      <c r="BN57" s="46"/>
      <c r="BO57" s="46"/>
      <c r="BP57" s="46"/>
      <c r="BQ57" s="46"/>
      <c r="BR57" s="46"/>
      <c r="BS57" s="46"/>
      <c r="BT57" s="46"/>
      <c r="BU57" s="46"/>
      <c r="BV57" s="46"/>
      <c r="BW57" s="46"/>
      <c r="BX57" s="46"/>
      <c r="BY57" s="46"/>
      <c r="BZ57" s="46"/>
      <c r="CA57" s="46"/>
      <c r="CB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  <c r="CM57" s="46"/>
      <c r="CN57" s="46"/>
      <c r="CO57" s="46"/>
      <c r="CP57" s="46"/>
      <c r="CQ57" s="46"/>
      <c r="CR57" s="46"/>
      <c r="CS57" s="46"/>
      <c r="CT57" s="46"/>
      <c r="CU57" s="46"/>
      <c r="CV57" s="46"/>
      <c r="CW57" s="46"/>
      <c r="CX57" s="46"/>
      <c r="CY57" s="46"/>
      <c r="CZ57" s="46"/>
      <c r="DA57" s="46"/>
      <c r="DB57" s="46"/>
      <c r="DC57" s="46"/>
      <c r="DD57" s="46"/>
      <c r="DE57" s="46"/>
      <c r="DF57" s="46"/>
      <c r="DG57" s="46"/>
      <c r="DH57" s="46"/>
      <c r="DI57" s="46"/>
      <c r="DJ57" s="46"/>
      <c r="DK57" s="46"/>
      <c r="DL57" s="46"/>
      <c r="DM57" s="46"/>
      <c r="DN57" s="46"/>
      <c r="DO57" s="46"/>
      <c r="DP57" s="46"/>
      <c r="DQ57" s="46"/>
      <c r="DR57" s="46"/>
      <c r="DS57" s="46"/>
      <c r="DT57" s="46"/>
      <c r="DU57" s="46"/>
      <c r="DV57" s="46"/>
      <c r="DW57" s="46"/>
      <c r="DX57" s="46"/>
      <c r="DY57" s="46"/>
      <c r="DZ57" s="46"/>
      <c r="EA57" s="46"/>
      <c r="EB57" s="46"/>
      <c r="EC57" s="46"/>
      <c r="ED57" s="46"/>
      <c r="EE57" s="46"/>
      <c r="EF57" s="46"/>
      <c r="EG57" s="46"/>
      <c r="EH57" s="46"/>
      <c r="EI57" s="46"/>
      <c r="EJ57" s="46"/>
      <c r="EK57" s="46"/>
      <c r="EL57" s="46"/>
      <c r="EM57" s="46"/>
      <c r="EN57" s="46"/>
      <c r="EO57" s="46"/>
      <c r="EP57" s="46"/>
      <c r="EQ57" s="46"/>
      <c r="ER57" s="46"/>
      <c r="ES57" s="46"/>
      <c r="ET57" s="46"/>
      <c r="EU57" s="46"/>
      <c r="EV57" s="46"/>
      <c r="EW57" s="46"/>
      <c r="EX57" s="46"/>
      <c r="EY57" s="46"/>
      <c r="EZ57" s="46"/>
      <c r="FA57" s="46"/>
      <c r="FB57" s="46"/>
      <c r="FC57" s="46"/>
      <c r="FD57" s="46"/>
      <c r="FE57" s="46"/>
      <c r="FF57" s="46"/>
      <c r="FG57" s="46"/>
      <c r="FH57" s="46"/>
      <c r="FI57" s="46"/>
      <c r="FJ57" s="46"/>
      <c r="FK57" s="46"/>
      <c r="FL57" s="46"/>
      <c r="FM57" s="46"/>
      <c r="FN57" s="46"/>
      <c r="FO57" s="46"/>
      <c r="FP57" s="46"/>
      <c r="FQ57" s="46"/>
      <c r="FR57" s="46"/>
      <c r="FS57" s="46"/>
      <c r="FT57" s="46"/>
      <c r="FU57" s="46"/>
      <c r="FV57" s="46"/>
      <c r="FW57" s="46"/>
      <c r="FX57" s="46"/>
      <c r="FY57" s="46"/>
      <c r="FZ57" s="46"/>
      <c r="GA57" s="46"/>
      <c r="GB57" s="46"/>
      <c r="GC57" s="46"/>
      <c r="GD57" s="46"/>
      <c r="GE57" s="46"/>
      <c r="GF57" s="46"/>
      <c r="GG57" s="46"/>
      <c r="GH57" s="46"/>
      <c r="GI57" s="46"/>
      <c r="GJ57" s="46"/>
      <c r="GK57" s="46"/>
      <c r="GL57" s="46"/>
      <c r="GM57" s="46"/>
      <c r="GN57" s="46"/>
      <c r="GO57" s="46"/>
      <c r="GP57" s="46"/>
      <c r="GQ57" s="46"/>
      <c r="GR57" s="46"/>
      <c r="GS57" s="46"/>
      <c r="GT57" s="46"/>
      <c r="GU57" s="46"/>
      <c r="GV57" s="46"/>
      <c r="GW57" s="46"/>
      <c r="GX57" s="46"/>
      <c r="GY57" s="46"/>
      <c r="GZ57" s="46"/>
      <c r="HA57" s="46"/>
      <c r="HB57" s="46"/>
      <c r="HC57" s="46"/>
      <c r="HD57" s="46"/>
      <c r="HE57" s="46"/>
      <c r="HF57" s="46"/>
      <c r="HG57" s="46"/>
      <c r="HH57" s="46"/>
      <c r="HI57" s="46"/>
      <c r="HJ57" s="46"/>
      <c r="HK57" s="46"/>
      <c r="HL57" s="46"/>
      <c r="HM57" s="46"/>
      <c r="HN57" s="46"/>
      <c r="HO57" s="46"/>
      <c r="HP57" s="46"/>
      <c r="HQ57" s="46"/>
      <c r="HR57" s="46"/>
      <c r="HS57" s="46"/>
      <c r="HT57" s="46"/>
      <c r="HU57" s="46"/>
      <c r="HV57" s="46"/>
      <c r="HW57" s="46"/>
      <c r="HX57" s="46"/>
      <c r="HY57" s="46"/>
      <c r="HZ57" s="46"/>
      <c r="IA57" s="46"/>
      <c r="IB57" s="46"/>
      <c r="IC57" s="46"/>
      <c r="ID57" s="46"/>
      <c r="IE57" s="46"/>
      <c r="IF57" s="46"/>
      <c r="IG57" s="46"/>
      <c r="IH57" s="46"/>
      <c r="II57" s="46"/>
      <c r="IJ57" s="46"/>
      <c r="IK57" s="46"/>
      <c r="IL57" s="46"/>
      <c r="IM57" s="46"/>
      <c r="IN57" s="46"/>
      <c r="IO57" s="46"/>
      <c r="IP57" s="46"/>
      <c r="IQ57" s="46"/>
      <c r="IR57" s="46"/>
      <c r="IS57" s="46"/>
      <c r="IT57" s="46"/>
      <c r="IU57" s="46"/>
      <c r="IV57" s="46"/>
    </row>
    <row r="58" spans="1:256" ht="15.75">
      <c r="A58" s="50">
        <f>A18</f>
        <v>1</v>
      </c>
      <c r="B58" s="50">
        <f>B18</f>
        <v>2</v>
      </c>
      <c r="C58" s="50">
        <f>C18</f>
        <v>3</v>
      </c>
      <c r="D58" s="50">
        <f t="shared" si="2"/>
        <v>4</v>
      </c>
      <c r="E58" s="50">
        <f t="shared" si="2"/>
        <v>5</v>
      </c>
      <c r="F58" s="50">
        <f t="shared" si="2"/>
        <v>6</v>
      </c>
      <c r="G58" s="50">
        <f>G18</f>
        <v>7</v>
      </c>
      <c r="H58" s="50">
        <f>H18</f>
        <v>8</v>
      </c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6"/>
      <c r="BM58" s="46"/>
      <c r="BN58" s="46"/>
      <c r="BO58" s="46"/>
      <c r="BP58" s="46"/>
      <c r="BQ58" s="46"/>
      <c r="BR58" s="46"/>
      <c r="BS58" s="46"/>
      <c r="BT58" s="46"/>
      <c r="BU58" s="46"/>
      <c r="BV58" s="46"/>
      <c r="BW58" s="46"/>
      <c r="BX58" s="46"/>
      <c r="BY58" s="46"/>
      <c r="BZ58" s="46"/>
      <c r="CA58" s="46"/>
      <c r="CB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  <c r="CM58" s="46"/>
      <c r="CN58" s="46"/>
      <c r="CO58" s="46"/>
      <c r="CP58" s="46"/>
      <c r="CQ58" s="46"/>
      <c r="CR58" s="46"/>
      <c r="CS58" s="46"/>
      <c r="CT58" s="46"/>
      <c r="CU58" s="46"/>
      <c r="CV58" s="46"/>
      <c r="CW58" s="46"/>
      <c r="CX58" s="46"/>
      <c r="CY58" s="46"/>
      <c r="CZ58" s="46"/>
      <c r="DA58" s="46"/>
      <c r="DB58" s="46"/>
      <c r="DC58" s="46"/>
      <c r="DD58" s="46"/>
      <c r="DE58" s="46"/>
      <c r="DF58" s="46"/>
      <c r="DG58" s="46"/>
      <c r="DH58" s="46"/>
      <c r="DI58" s="46"/>
      <c r="DJ58" s="46"/>
      <c r="DK58" s="46"/>
      <c r="DL58" s="46"/>
      <c r="DM58" s="46"/>
      <c r="DN58" s="46"/>
      <c r="DO58" s="46"/>
      <c r="DP58" s="46"/>
      <c r="DQ58" s="46"/>
      <c r="DR58" s="46"/>
      <c r="DS58" s="46"/>
      <c r="DT58" s="46"/>
      <c r="DU58" s="46"/>
      <c r="DV58" s="46"/>
      <c r="DW58" s="46"/>
      <c r="DX58" s="46"/>
      <c r="DY58" s="46"/>
      <c r="DZ58" s="46"/>
      <c r="EA58" s="46"/>
      <c r="EB58" s="46"/>
      <c r="EC58" s="46"/>
      <c r="ED58" s="46"/>
      <c r="EE58" s="46"/>
      <c r="EF58" s="46"/>
      <c r="EG58" s="46"/>
      <c r="EH58" s="46"/>
      <c r="EI58" s="46"/>
      <c r="EJ58" s="46"/>
      <c r="EK58" s="46"/>
      <c r="EL58" s="46"/>
      <c r="EM58" s="46"/>
      <c r="EN58" s="46"/>
      <c r="EO58" s="46"/>
      <c r="EP58" s="46"/>
      <c r="EQ58" s="46"/>
      <c r="ER58" s="46"/>
      <c r="ES58" s="46"/>
      <c r="ET58" s="46"/>
      <c r="EU58" s="46"/>
      <c r="EV58" s="46"/>
      <c r="EW58" s="46"/>
      <c r="EX58" s="46"/>
      <c r="EY58" s="46"/>
      <c r="EZ58" s="46"/>
      <c r="FA58" s="46"/>
      <c r="FB58" s="46"/>
      <c r="FC58" s="46"/>
      <c r="FD58" s="46"/>
      <c r="FE58" s="46"/>
      <c r="FF58" s="46"/>
      <c r="FG58" s="46"/>
      <c r="FH58" s="46"/>
      <c r="FI58" s="46"/>
      <c r="FJ58" s="46"/>
      <c r="FK58" s="46"/>
      <c r="FL58" s="46"/>
      <c r="FM58" s="46"/>
      <c r="FN58" s="46"/>
      <c r="FO58" s="46"/>
      <c r="FP58" s="46"/>
      <c r="FQ58" s="46"/>
      <c r="FR58" s="46"/>
      <c r="FS58" s="46"/>
      <c r="FT58" s="46"/>
      <c r="FU58" s="46"/>
      <c r="FV58" s="46"/>
      <c r="FW58" s="46"/>
      <c r="FX58" s="46"/>
      <c r="FY58" s="46"/>
      <c r="FZ58" s="46"/>
      <c r="GA58" s="46"/>
      <c r="GB58" s="46"/>
      <c r="GC58" s="46"/>
      <c r="GD58" s="46"/>
      <c r="GE58" s="46"/>
      <c r="GF58" s="46"/>
      <c r="GG58" s="46"/>
      <c r="GH58" s="46"/>
      <c r="GI58" s="46"/>
      <c r="GJ58" s="46"/>
      <c r="GK58" s="46"/>
      <c r="GL58" s="46"/>
      <c r="GM58" s="46"/>
      <c r="GN58" s="46"/>
      <c r="GO58" s="46"/>
      <c r="GP58" s="46"/>
      <c r="GQ58" s="46"/>
      <c r="GR58" s="46"/>
      <c r="GS58" s="46"/>
      <c r="GT58" s="46"/>
      <c r="GU58" s="46"/>
      <c r="GV58" s="46"/>
      <c r="GW58" s="46"/>
      <c r="GX58" s="46"/>
      <c r="GY58" s="46"/>
      <c r="GZ58" s="46"/>
      <c r="HA58" s="46"/>
      <c r="HB58" s="46"/>
      <c r="HC58" s="46"/>
      <c r="HD58" s="46"/>
      <c r="HE58" s="46"/>
      <c r="HF58" s="46"/>
      <c r="HG58" s="46"/>
      <c r="HH58" s="46"/>
      <c r="HI58" s="46"/>
      <c r="HJ58" s="46"/>
      <c r="HK58" s="46"/>
      <c r="HL58" s="46"/>
      <c r="HM58" s="46"/>
      <c r="HN58" s="46"/>
      <c r="HO58" s="46"/>
      <c r="HP58" s="46"/>
      <c r="HQ58" s="46"/>
      <c r="HR58" s="46"/>
      <c r="HS58" s="46"/>
      <c r="HT58" s="46"/>
      <c r="HU58" s="46"/>
      <c r="HV58" s="46"/>
      <c r="HW58" s="46"/>
      <c r="HX58" s="46"/>
      <c r="HY58" s="46"/>
      <c r="HZ58" s="46"/>
      <c r="IA58" s="46"/>
      <c r="IB58" s="46"/>
      <c r="IC58" s="46"/>
      <c r="ID58" s="46"/>
      <c r="IE58" s="46"/>
      <c r="IF58" s="46"/>
      <c r="IG58" s="46"/>
      <c r="IH58" s="46"/>
      <c r="II58" s="46"/>
      <c r="IJ58" s="46"/>
      <c r="IK58" s="46"/>
      <c r="IL58" s="46"/>
      <c r="IM58" s="46"/>
      <c r="IN58" s="46"/>
      <c r="IO58" s="46"/>
      <c r="IP58" s="46"/>
      <c r="IQ58" s="46"/>
      <c r="IR58" s="46"/>
      <c r="IS58" s="46"/>
      <c r="IT58" s="46"/>
      <c r="IU58" s="46"/>
      <c r="IV58" s="46"/>
    </row>
    <row r="59" spans="1:256" ht="15.75">
      <c r="A59" s="51" t="s">
        <v>144</v>
      </c>
      <c r="B59" s="83" t="s">
        <v>145</v>
      </c>
      <c r="C59" s="50" t="s">
        <v>75</v>
      </c>
      <c r="D59" s="50">
        <v>12230.47</v>
      </c>
      <c r="E59" s="84">
        <v>13925.37</v>
      </c>
      <c r="F59" s="85">
        <v>15120.03</v>
      </c>
      <c r="G59" s="85">
        <v>14859.13</v>
      </c>
      <c r="H59" s="85">
        <v>14329.41</v>
      </c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  <c r="HT59" s="56"/>
      <c r="HU59" s="56"/>
      <c r="HV59" s="56"/>
      <c r="HW59" s="56"/>
      <c r="HX59" s="56"/>
      <c r="HY59" s="56"/>
      <c r="HZ59" s="56"/>
      <c r="IA59" s="56"/>
      <c r="IB59" s="56"/>
      <c r="IC59" s="56"/>
      <c r="ID59" s="56"/>
      <c r="IE59" s="56"/>
      <c r="IF59" s="56"/>
      <c r="IG59" s="56"/>
      <c r="IH59" s="56"/>
      <c r="II59" s="56"/>
      <c r="IJ59" s="56"/>
      <c r="IK59" s="56"/>
      <c r="IL59" s="56"/>
      <c r="IM59" s="56"/>
      <c r="IN59" s="56"/>
      <c r="IO59" s="56"/>
      <c r="IP59" s="56"/>
      <c r="IQ59" s="56"/>
      <c r="IR59" s="56"/>
      <c r="IS59" s="56"/>
      <c r="IT59" s="56"/>
      <c r="IU59" s="56"/>
      <c r="IV59" s="56"/>
    </row>
    <row r="60" spans="1:256" ht="15.75">
      <c r="A60" s="91" t="s">
        <v>204</v>
      </c>
      <c r="B60" s="83" t="s">
        <v>203</v>
      </c>
      <c r="C60" s="50" t="s">
        <v>75</v>
      </c>
      <c r="D60" s="50">
        <v>12230.47</v>
      </c>
      <c r="E60" s="84">
        <v>13925.37</v>
      </c>
      <c r="F60" s="85"/>
      <c r="G60" s="85"/>
      <c r="H60" s="85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  <c r="HT60" s="56"/>
      <c r="HU60" s="56"/>
      <c r="HV60" s="56"/>
      <c r="HW60" s="56"/>
      <c r="HX60" s="56"/>
      <c r="HY60" s="56"/>
      <c r="HZ60" s="56"/>
      <c r="IA60" s="56"/>
      <c r="IB60" s="56"/>
      <c r="IC60" s="56"/>
      <c r="ID60" s="56"/>
      <c r="IE60" s="56"/>
      <c r="IF60" s="56"/>
      <c r="IG60" s="56"/>
      <c r="IH60" s="56"/>
      <c r="II60" s="56"/>
      <c r="IJ60" s="56"/>
      <c r="IK60" s="56"/>
      <c r="IL60" s="56"/>
      <c r="IM60" s="56"/>
      <c r="IN60" s="56"/>
      <c r="IO60" s="56"/>
      <c r="IP60" s="56"/>
      <c r="IQ60" s="56"/>
      <c r="IR60" s="56"/>
      <c r="IS60" s="56"/>
      <c r="IT60" s="56"/>
      <c r="IU60" s="56"/>
      <c r="IV60" s="56"/>
    </row>
    <row r="61" spans="1:256" ht="15.75">
      <c r="A61" s="51" t="s">
        <v>146</v>
      </c>
      <c r="B61" s="83" t="s">
        <v>147</v>
      </c>
      <c r="C61" s="50" t="s">
        <v>75</v>
      </c>
      <c r="D61" s="50">
        <v>163.85</v>
      </c>
      <c r="E61" s="84">
        <v>259.25</v>
      </c>
      <c r="F61" s="85">
        <v>116.83</v>
      </c>
      <c r="G61" s="85">
        <v>0</v>
      </c>
      <c r="H61" s="85">
        <v>246.2</v>
      </c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  <c r="HT61" s="56"/>
      <c r="HU61" s="56"/>
      <c r="HV61" s="56"/>
      <c r="HW61" s="56"/>
      <c r="HX61" s="56"/>
      <c r="HY61" s="56"/>
      <c r="HZ61" s="56"/>
      <c r="IA61" s="56"/>
      <c r="IB61" s="56"/>
      <c r="IC61" s="56"/>
      <c r="ID61" s="56"/>
      <c r="IE61" s="56"/>
      <c r="IF61" s="56"/>
      <c r="IG61" s="56"/>
      <c r="IH61" s="56"/>
      <c r="II61" s="56"/>
      <c r="IJ61" s="56"/>
      <c r="IK61" s="56"/>
      <c r="IL61" s="56"/>
      <c r="IM61" s="56"/>
      <c r="IN61" s="56"/>
      <c r="IO61" s="56"/>
      <c r="IP61" s="56"/>
      <c r="IQ61" s="56"/>
      <c r="IR61" s="56"/>
      <c r="IS61" s="56"/>
      <c r="IT61" s="56"/>
      <c r="IU61" s="56"/>
      <c r="IV61" s="56"/>
    </row>
    <row r="62" spans="1:256" ht="15.75">
      <c r="A62" s="51" t="s">
        <v>148</v>
      </c>
      <c r="B62" s="83" t="s">
        <v>149</v>
      </c>
      <c r="C62" s="50" t="s">
        <v>75</v>
      </c>
      <c r="D62" s="50"/>
      <c r="E62" s="84"/>
      <c r="F62" s="85">
        <f>'[1]Расчет НВВ РСК - индексация'!$AN$55</f>
        <v>0</v>
      </c>
      <c r="G62" s="85">
        <v>0</v>
      </c>
      <c r="H62" s="85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  <c r="HL62" s="56"/>
      <c r="HM62" s="56"/>
      <c r="HN62" s="56"/>
      <c r="HO62" s="56"/>
      <c r="HP62" s="56"/>
      <c r="HQ62" s="56"/>
      <c r="HR62" s="56"/>
      <c r="HS62" s="56"/>
      <c r="HT62" s="56"/>
      <c r="HU62" s="56"/>
      <c r="HV62" s="56"/>
      <c r="HW62" s="56"/>
      <c r="HX62" s="56"/>
      <c r="HY62" s="56"/>
      <c r="HZ62" s="56"/>
      <c r="IA62" s="56"/>
      <c r="IB62" s="56"/>
      <c r="IC62" s="56"/>
      <c r="ID62" s="56"/>
      <c r="IE62" s="56"/>
      <c r="IF62" s="56"/>
      <c r="IG62" s="56"/>
      <c r="IH62" s="56"/>
      <c r="II62" s="56"/>
      <c r="IJ62" s="56"/>
      <c r="IK62" s="56"/>
      <c r="IL62" s="56"/>
      <c r="IM62" s="56"/>
      <c r="IN62" s="56"/>
      <c r="IO62" s="56"/>
      <c r="IP62" s="56"/>
      <c r="IQ62" s="56"/>
      <c r="IR62" s="56"/>
      <c r="IS62" s="56"/>
      <c r="IT62" s="56"/>
      <c r="IU62" s="56"/>
      <c r="IV62" s="56"/>
    </row>
    <row r="63" spans="1:256" ht="15.75">
      <c r="A63" s="51" t="s">
        <v>150</v>
      </c>
      <c r="B63" s="86" t="s">
        <v>151</v>
      </c>
      <c r="C63" s="87" t="s">
        <v>75</v>
      </c>
      <c r="D63" s="87"/>
      <c r="E63" s="88"/>
      <c r="F63" s="89">
        <f>F64+F65+F66</f>
        <v>1.09</v>
      </c>
      <c r="G63" s="89">
        <f>G64+G65+G66</f>
        <v>1.09</v>
      </c>
      <c r="H63" s="89">
        <f>H64+H65+H66</f>
        <v>1.09</v>
      </c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90"/>
      <c r="AF63" s="90"/>
      <c r="AG63" s="90"/>
      <c r="AH63" s="90"/>
      <c r="AI63" s="90"/>
      <c r="AJ63" s="90"/>
      <c r="AK63" s="90"/>
      <c r="AL63" s="90"/>
      <c r="AM63" s="90"/>
      <c r="AN63" s="90"/>
      <c r="AO63" s="90"/>
      <c r="AP63" s="90"/>
      <c r="AQ63" s="90"/>
      <c r="AR63" s="90"/>
      <c r="AS63" s="90"/>
      <c r="AT63" s="90"/>
      <c r="AU63" s="90"/>
      <c r="AV63" s="90"/>
      <c r="AW63" s="90"/>
      <c r="AX63" s="90"/>
      <c r="AY63" s="90"/>
      <c r="AZ63" s="90"/>
      <c r="BA63" s="90"/>
      <c r="BB63" s="90"/>
      <c r="BC63" s="90"/>
      <c r="BD63" s="90"/>
      <c r="BE63" s="90"/>
      <c r="BF63" s="90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90"/>
      <c r="DB63" s="90"/>
      <c r="DC63" s="90"/>
      <c r="DD63" s="90"/>
      <c r="DE63" s="90"/>
      <c r="DF63" s="90"/>
      <c r="DG63" s="90"/>
      <c r="DH63" s="90"/>
      <c r="DI63" s="90"/>
      <c r="DJ63" s="90"/>
      <c r="DK63" s="90"/>
      <c r="DL63" s="90"/>
      <c r="DM63" s="90"/>
      <c r="DN63" s="90"/>
      <c r="DO63" s="90"/>
      <c r="DP63" s="90"/>
      <c r="DQ63" s="90"/>
      <c r="DR63" s="90"/>
      <c r="DS63" s="90"/>
      <c r="DT63" s="90"/>
      <c r="DU63" s="90"/>
      <c r="DV63" s="90"/>
      <c r="DW63" s="90"/>
      <c r="DX63" s="90"/>
      <c r="DY63" s="90"/>
      <c r="DZ63" s="90"/>
      <c r="EA63" s="90"/>
      <c r="EB63" s="90"/>
      <c r="EC63" s="90"/>
      <c r="ED63" s="90"/>
      <c r="EE63" s="90"/>
      <c r="EF63" s="90"/>
      <c r="EG63" s="90"/>
      <c r="EH63" s="90"/>
      <c r="EI63" s="90"/>
      <c r="EJ63" s="90"/>
      <c r="EK63" s="90"/>
      <c r="EL63" s="90"/>
      <c r="EM63" s="90"/>
      <c r="EN63" s="90"/>
      <c r="EO63" s="90"/>
      <c r="EP63" s="90"/>
      <c r="EQ63" s="90"/>
      <c r="ER63" s="90"/>
      <c r="ES63" s="90"/>
      <c r="ET63" s="90"/>
      <c r="EU63" s="90"/>
      <c r="EV63" s="90"/>
      <c r="EW63" s="90"/>
      <c r="EX63" s="90"/>
      <c r="EY63" s="90"/>
      <c r="EZ63" s="90"/>
      <c r="FA63" s="90"/>
      <c r="FB63" s="90"/>
      <c r="FC63" s="90"/>
      <c r="FD63" s="90"/>
      <c r="FE63" s="90"/>
      <c r="FF63" s="90"/>
      <c r="FG63" s="90"/>
      <c r="FH63" s="90"/>
      <c r="FI63" s="90"/>
      <c r="FJ63" s="90"/>
      <c r="FK63" s="90"/>
      <c r="FL63" s="90"/>
      <c r="FM63" s="90"/>
      <c r="FN63" s="90"/>
      <c r="FO63" s="90"/>
      <c r="FP63" s="90"/>
      <c r="FQ63" s="90"/>
      <c r="FR63" s="90"/>
      <c r="FS63" s="90"/>
      <c r="FT63" s="90"/>
      <c r="FU63" s="90"/>
      <c r="FV63" s="90"/>
      <c r="FW63" s="90"/>
      <c r="FX63" s="90"/>
      <c r="FY63" s="90"/>
      <c r="FZ63" s="90"/>
      <c r="GA63" s="90"/>
      <c r="GB63" s="90"/>
      <c r="GC63" s="90"/>
      <c r="GD63" s="90"/>
      <c r="GE63" s="90"/>
      <c r="GF63" s="90"/>
      <c r="GG63" s="90"/>
      <c r="GH63" s="90"/>
      <c r="GI63" s="90"/>
      <c r="GJ63" s="90"/>
      <c r="GK63" s="90"/>
      <c r="GL63" s="90"/>
      <c r="GM63" s="90"/>
      <c r="GN63" s="90"/>
      <c r="GO63" s="90"/>
      <c r="GP63" s="90"/>
      <c r="GQ63" s="90"/>
      <c r="GR63" s="90"/>
      <c r="GS63" s="90"/>
      <c r="GT63" s="90"/>
      <c r="GU63" s="90"/>
      <c r="GV63" s="90"/>
      <c r="GW63" s="90"/>
      <c r="GX63" s="90"/>
      <c r="GY63" s="90"/>
      <c r="GZ63" s="90"/>
      <c r="HA63" s="90"/>
      <c r="HB63" s="90"/>
      <c r="HC63" s="90"/>
      <c r="HD63" s="90"/>
      <c r="HE63" s="90"/>
      <c r="HF63" s="90"/>
      <c r="HG63" s="90"/>
      <c r="HH63" s="90"/>
      <c r="HI63" s="90"/>
      <c r="HJ63" s="90"/>
      <c r="HK63" s="90"/>
      <c r="HL63" s="90"/>
      <c r="HM63" s="90"/>
      <c r="HN63" s="90"/>
      <c r="HO63" s="90"/>
      <c r="HP63" s="90"/>
      <c r="HQ63" s="90"/>
      <c r="HR63" s="90"/>
      <c r="HS63" s="90"/>
      <c r="HT63" s="90"/>
      <c r="HU63" s="90"/>
      <c r="HV63" s="90"/>
      <c r="HW63" s="90"/>
      <c r="HX63" s="90"/>
      <c r="HY63" s="90"/>
      <c r="HZ63" s="90"/>
      <c r="IA63" s="90"/>
      <c r="IB63" s="90"/>
      <c r="IC63" s="90"/>
      <c r="ID63" s="90"/>
      <c r="IE63" s="90"/>
      <c r="IF63" s="90"/>
      <c r="IG63" s="90"/>
      <c r="IH63" s="90"/>
      <c r="II63" s="90"/>
      <c r="IJ63" s="90"/>
      <c r="IK63" s="90"/>
      <c r="IL63" s="90"/>
      <c r="IM63" s="90"/>
      <c r="IN63" s="90"/>
      <c r="IO63" s="90"/>
      <c r="IP63" s="90"/>
      <c r="IQ63" s="90"/>
      <c r="IR63" s="90"/>
      <c r="IS63" s="90"/>
      <c r="IT63" s="90"/>
      <c r="IU63" s="90"/>
      <c r="IV63" s="90"/>
    </row>
    <row r="64" spans="1:256" ht="15.75">
      <c r="A64" s="91" t="s">
        <v>152</v>
      </c>
      <c r="B64" s="92" t="s">
        <v>153</v>
      </c>
      <c r="C64" s="71" t="s">
        <v>75</v>
      </c>
      <c r="D64" s="71"/>
      <c r="E64" s="93"/>
      <c r="F64" s="94">
        <v>1.09</v>
      </c>
      <c r="G64" s="94">
        <v>1.09</v>
      </c>
      <c r="H64" s="94">
        <v>1.09</v>
      </c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  <c r="CM64" s="46"/>
      <c r="CN64" s="46"/>
      <c r="CO64" s="46"/>
      <c r="CP64" s="46"/>
      <c r="CQ64" s="46"/>
      <c r="CR64" s="46"/>
      <c r="CS64" s="46"/>
      <c r="CT64" s="46"/>
      <c r="CU64" s="46"/>
      <c r="CV64" s="46"/>
      <c r="CW64" s="46"/>
      <c r="CX64" s="46"/>
      <c r="CY64" s="46"/>
      <c r="CZ64" s="46"/>
      <c r="DA64" s="46"/>
      <c r="DB64" s="46"/>
      <c r="DC64" s="46"/>
      <c r="DD64" s="46"/>
      <c r="DE64" s="46"/>
      <c r="DF64" s="46"/>
      <c r="DG64" s="46"/>
      <c r="DH64" s="46"/>
      <c r="DI64" s="46"/>
      <c r="DJ64" s="46"/>
      <c r="DK64" s="46"/>
      <c r="DL64" s="46"/>
      <c r="DM64" s="46"/>
      <c r="DN64" s="46"/>
      <c r="DO64" s="46"/>
      <c r="DP64" s="46"/>
      <c r="DQ64" s="46"/>
      <c r="DR64" s="46"/>
      <c r="DS64" s="46"/>
      <c r="DT64" s="46"/>
      <c r="DU64" s="46"/>
      <c r="DV64" s="46"/>
      <c r="DW64" s="46"/>
      <c r="DX64" s="46"/>
      <c r="DY64" s="46"/>
      <c r="DZ64" s="46"/>
      <c r="EA64" s="46"/>
      <c r="EB64" s="46"/>
      <c r="EC64" s="46"/>
      <c r="ED64" s="46"/>
      <c r="EE64" s="46"/>
      <c r="EF64" s="46"/>
      <c r="EG64" s="46"/>
      <c r="EH64" s="46"/>
      <c r="EI64" s="46"/>
      <c r="EJ64" s="46"/>
      <c r="EK64" s="46"/>
      <c r="EL64" s="46"/>
      <c r="EM64" s="46"/>
      <c r="EN64" s="46"/>
      <c r="EO64" s="46"/>
      <c r="EP64" s="46"/>
      <c r="EQ64" s="46"/>
      <c r="ER64" s="46"/>
      <c r="ES64" s="46"/>
      <c r="ET64" s="46"/>
      <c r="EU64" s="46"/>
      <c r="EV64" s="46"/>
      <c r="EW64" s="46"/>
      <c r="EX64" s="46"/>
      <c r="EY64" s="46"/>
      <c r="EZ64" s="46"/>
      <c r="FA64" s="46"/>
      <c r="FB64" s="46"/>
      <c r="FC64" s="46"/>
      <c r="FD64" s="46"/>
      <c r="FE64" s="46"/>
      <c r="FF64" s="46"/>
      <c r="FG64" s="46"/>
      <c r="FH64" s="46"/>
      <c r="FI64" s="46"/>
      <c r="FJ64" s="46"/>
      <c r="FK64" s="46"/>
      <c r="FL64" s="46"/>
      <c r="FM64" s="46"/>
      <c r="FN64" s="46"/>
      <c r="FO64" s="46"/>
      <c r="FP64" s="46"/>
      <c r="FQ64" s="46"/>
      <c r="FR64" s="46"/>
      <c r="FS64" s="46"/>
      <c r="FT64" s="46"/>
      <c r="FU64" s="46"/>
      <c r="FV64" s="46"/>
      <c r="FW64" s="46"/>
      <c r="FX64" s="46"/>
      <c r="FY64" s="46"/>
      <c r="FZ64" s="46"/>
      <c r="GA64" s="46"/>
      <c r="GB64" s="46"/>
      <c r="GC64" s="46"/>
      <c r="GD64" s="46"/>
      <c r="GE64" s="46"/>
      <c r="GF64" s="46"/>
      <c r="GG64" s="46"/>
      <c r="GH64" s="46"/>
      <c r="GI64" s="46"/>
      <c r="GJ64" s="46"/>
      <c r="GK64" s="46"/>
      <c r="GL64" s="46"/>
      <c r="GM64" s="46"/>
      <c r="GN64" s="46"/>
      <c r="GO64" s="46"/>
      <c r="GP64" s="46"/>
      <c r="GQ64" s="46"/>
      <c r="GR64" s="46"/>
      <c r="GS64" s="46"/>
      <c r="GT64" s="46"/>
      <c r="GU64" s="46"/>
      <c r="GV64" s="46"/>
      <c r="GW64" s="46"/>
      <c r="GX64" s="46"/>
      <c r="GY64" s="46"/>
      <c r="GZ64" s="46"/>
      <c r="HA64" s="46"/>
      <c r="HB64" s="46"/>
      <c r="HC64" s="46"/>
      <c r="HD64" s="46"/>
      <c r="HE64" s="46"/>
      <c r="HF64" s="46"/>
      <c r="HG64" s="46"/>
      <c r="HH64" s="46"/>
      <c r="HI64" s="46"/>
      <c r="HJ64" s="46"/>
      <c r="HK64" s="46"/>
      <c r="HL64" s="46"/>
      <c r="HM64" s="46"/>
      <c r="HN64" s="46"/>
      <c r="HO64" s="46"/>
      <c r="HP64" s="46"/>
      <c r="HQ64" s="46"/>
      <c r="HR64" s="46"/>
      <c r="HS64" s="46"/>
      <c r="HT64" s="46"/>
      <c r="HU64" s="46"/>
      <c r="HV64" s="46"/>
      <c r="HW64" s="46"/>
      <c r="HX64" s="46"/>
      <c r="HY64" s="46"/>
      <c r="HZ64" s="46"/>
      <c r="IA64" s="46"/>
      <c r="IB64" s="46"/>
      <c r="IC64" s="46"/>
      <c r="ID64" s="46"/>
      <c r="IE64" s="46"/>
      <c r="IF64" s="46"/>
      <c r="IG64" s="46"/>
      <c r="IH64" s="46"/>
      <c r="II64" s="46"/>
      <c r="IJ64" s="46"/>
      <c r="IK64" s="46"/>
      <c r="IL64" s="46"/>
      <c r="IM64" s="46"/>
      <c r="IN64" s="46"/>
      <c r="IO64" s="46"/>
      <c r="IP64" s="46"/>
      <c r="IQ64" s="46"/>
      <c r="IR64" s="46"/>
      <c r="IS64" s="46"/>
      <c r="IT64" s="46"/>
      <c r="IU64" s="46"/>
      <c r="IV64" s="46"/>
    </row>
    <row r="65" spans="1:256" ht="15.75">
      <c r="A65" s="91" t="s">
        <v>154</v>
      </c>
      <c r="B65" s="92" t="s">
        <v>155</v>
      </c>
      <c r="C65" s="71" t="s">
        <v>75</v>
      </c>
      <c r="D65" s="71"/>
      <c r="E65" s="93"/>
      <c r="F65" s="94"/>
      <c r="G65" s="94"/>
      <c r="H65" s="94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  <c r="DC65" s="46"/>
      <c r="DD65" s="46"/>
      <c r="DE65" s="46"/>
      <c r="DF65" s="46"/>
      <c r="DG65" s="46"/>
      <c r="DH65" s="46"/>
      <c r="DI65" s="46"/>
      <c r="DJ65" s="46"/>
      <c r="DK65" s="46"/>
      <c r="DL65" s="46"/>
      <c r="DM65" s="46"/>
      <c r="DN65" s="46"/>
      <c r="DO65" s="46"/>
      <c r="DP65" s="46"/>
      <c r="DQ65" s="46"/>
      <c r="DR65" s="46"/>
      <c r="DS65" s="46"/>
      <c r="DT65" s="46"/>
      <c r="DU65" s="46"/>
      <c r="DV65" s="46"/>
      <c r="DW65" s="46"/>
      <c r="DX65" s="46"/>
      <c r="DY65" s="46"/>
      <c r="DZ65" s="46"/>
      <c r="EA65" s="46"/>
      <c r="EB65" s="46"/>
      <c r="EC65" s="46"/>
      <c r="ED65" s="46"/>
      <c r="EE65" s="46"/>
      <c r="EF65" s="46"/>
      <c r="EG65" s="46"/>
      <c r="EH65" s="46"/>
      <c r="EI65" s="46"/>
      <c r="EJ65" s="46"/>
      <c r="EK65" s="46"/>
      <c r="EL65" s="46"/>
      <c r="EM65" s="46"/>
      <c r="EN65" s="46"/>
      <c r="EO65" s="46"/>
      <c r="EP65" s="46"/>
      <c r="EQ65" s="46"/>
      <c r="ER65" s="46"/>
      <c r="ES65" s="46"/>
      <c r="ET65" s="46"/>
      <c r="EU65" s="46"/>
      <c r="EV65" s="46"/>
      <c r="EW65" s="46"/>
      <c r="EX65" s="46"/>
      <c r="EY65" s="46"/>
      <c r="EZ65" s="46"/>
      <c r="FA65" s="46"/>
      <c r="FB65" s="46"/>
      <c r="FC65" s="46"/>
      <c r="FD65" s="46"/>
      <c r="FE65" s="46"/>
      <c r="FF65" s="46"/>
      <c r="FG65" s="46"/>
      <c r="FH65" s="46"/>
      <c r="FI65" s="46"/>
      <c r="FJ65" s="46"/>
      <c r="FK65" s="46"/>
      <c r="FL65" s="46"/>
      <c r="FM65" s="46"/>
      <c r="FN65" s="46"/>
      <c r="FO65" s="46"/>
      <c r="FP65" s="46"/>
      <c r="FQ65" s="46"/>
      <c r="FR65" s="46"/>
      <c r="FS65" s="46"/>
      <c r="FT65" s="46"/>
      <c r="FU65" s="46"/>
      <c r="FV65" s="46"/>
      <c r="FW65" s="46"/>
      <c r="FX65" s="46"/>
      <c r="FY65" s="46"/>
      <c r="FZ65" s="46"/>
      <c r="GA65" s="46"/>
      <c r="GB65" s="46"/>
      <c r="GC65" s="46"/>
      <c r="GD65" s="46"/>
      <c r="GE65" s="46"/>
      <c r="GF65" s="46"/>
      <c r="GG65" s="46"/>
      <c r="GH65" s="46"/>
      <c r="GI65" s="46"/>
      <c r="GJ65" s="46"/>
      <c r="GK65" s="46"/>
      <c r="GL65" s="46"/>
      <c r="GM65" s="46"/>
      <c r="GN65" s="46"/>
      <c r="GO65" s="46"/>
      <c r="GP65" s="46"/>
      <c r="GQ65" s="46"/>
      <c r="GR65" s="46"/>
      <c r="GS65" s="46"/>
      <c r="GT65" s="46"/>
      <c r="GU65" s="46"/>
      <c r="GV65" s="46"/>
      <c r="GW65" s="46"/>
      <c r="GX65" s="46"/>
      <c r="GY65" s="46"/>
      <c r="GZ65" s="46"/>
      <c r="HA65" s="46"/>
      <c r="HB65" s="46"/>
      <c r="HC65" s="46"/>
      <c r="HD65" s="46"/>
      <c r="HE65" s="46"/>
      <c r="HF65" s="46"/>
      <c r="HG65" s="46"/>
      <c r="HH65" s="46"/>
      <c r="HI65" s="46"/>
      <c r="HJ65" s="46"/>
      <c r="HK65" s="46"/>
      <c r="HL65" s="46"/>
      <c r="HM65" s="46"/>
      <c r="HN65" s="46"/>
      <c r="HO65" s="46"/>
      <c r="HP65" s="46"/>
      <c r="HQ65" s="46"/>
      <c r="HR65" s="46"/>
      <c r="HS65" s="46"/>
      <c r="HT65" s="46"/>
      <c r="HU65" s="46"/>
      <c r="HV65" s="46"/>
      <c r="HW65" s="46"/>
      <c r="HX65" s="46"/>
      <c r="HY65" s="46"/>
      <c r="HZ65" s="46"/>
      <c r="IA65" s="46"/>
      <c r="IB65" s="46"/>
      <c r="IC65" s="46"/>
      <c r="ID65" s="46"/>
      <c r="IE65" s="46"/>
      <c r="IF65" s="46"/>
      <c r="IG65" s="46"/>
      <c r="IH65" s="46"/>
      <c r="II65" s="46"/>
      <c r="IJ65" s="46"/>
      <c r="IK65" s="46"/>
      <c r="IL65" s="46"/>
      <c r="IM65" s="46"/>
      <c r="IN65" s="46"/>
      <c r="IO65" s="46"/>
      <c r="IP65" s="46"/>
      <c r="IQ65" s="46"/>
      <c r="IR65" s="46"/>
      <c r="IS65" s="46"/>
      <c r="IT65" s="46"/>
      <c r="IU65" s="46"/>
      <c r="IV65" s="46"/>
    </row>
    <row r="66" spans="1:256" ht="15.75">
      <c r="A66" s="91" t="s">
        <v>156</v>
      </c>
      <c r="B66" s="92" t="s">
        <v>157</v>
      </c>
      <c r="C66" s="71" t="s">
        <v>75</v>
      </c>
      <c r="D66" s="71"/>
      <c r="E66" s="93"/>
      <c r="F66" s="94"/>
      <c r="G66" s="94"/>
      <c r="H66" s="94">
        <f>'[2]2.2 II НР i'!D12</f>
        <v>0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46"/>
      <c r="CY66" s="46"/>
      <c r="CZ66" s="46"/>
      <c r="DA66" s="46"/>
      <c r="DB66" s="46"/>
      <c r="DC66" s="46"/>
      <c r="DD66" s="46"/>
      <c r="DE66" s="46"/>
      <c r="DF66" s="46"/>
      <c r="DG66" s="46"/>
      <c r="DH66" s="46"/>
      <c r="DI66" s="46"/>
      <c r="DJ66" s="46"/>
      <c r="DK66" s="46"/>
      <c r="DL66" s="46"/>
      <c r="DM66" s="46"/>
      <c r="DN66" s="46"/>
      <c r="DO66" s="46"/>
      <c r="DP66" s="46"/>
      <c r="DQ66" s="46"/>
      <c r="DR66" s="46"/>
      <c r="DS66" s="46"/>
      <c r="DT66" s="46"/>
      <c r="DU66" s="46"/>
      <c r="DV66" s="46"/>
      <c r="DW66" s="46"/>
      <c r="DX66" s="46"/>
      <c r="DY66" s="46"/>
      <c r="DZ66" s="46"/>
      <c r="EA66" s="46"/>
      <c r="EB66" s="46"/>
      <c r="EC66" s="46"/>
      <c r="ED66" s="46"/>
      <c r="EE66" s="46"/>
      <c r="EF66" s="46"/>
      <c r="EG66" s="46"/>
      <c r="EH66" s="46"/>
      <c r="EI66" s="46"/>
      <c r="EJ66" s="46"/>
      <c r="EK66" s="46"/>
      <c r="EL66" s="46"/>
      <c r="EM66" s="46"/>
      <c r="EN66" s="46"/>
      <c r="EO66" s="46"/>
      <c r="EP66" s="46"/>
      <c r="EQ66" s="46"/>
      <c r="ER66" s="46"/>
      <c r="ES66" s="46"/>
      <c r="ET66" s="46"/>
      <c r="EU66" s="46"/>
      <c r="EV66" s="46"/>
      <c r="EW66" s="46"/>
      <c r="EX66" s="46"/>
      <c r="EY66" s="46"/>
      <c r="EZ66" s="46"/>
      <c r="FA66" s="46"/>
      <c r="FB66" s="46"/>
      <c r="FC66" s="46"/>
      <c r="FD66" s="46"/>
      <c r="FE66" s="46"/>
      <c r="FF66" s="46"/>
      <c r="FG66" s="46"/>
      <c r="FH66" s="46"/>
      <c r="FI66" s="46"/>
      <c r="FJ66" s="46"/>
      <c r="FK66" s="46"/>
      <c r="FL66" s="46"/>
      <c r="FM66" s="46"/>
      <c r="FN66" s="46"/>
      <c r="FO66" s="46"/>
      <c r="FP66" s="46"/>
      <c r="FQ66" s="46"/>
      <c r="FR66" s="46"/>
      <c r="FS66" s="46"/>
      <c r="FT66" s="46"/>
      <c r="FU66" s="46"/>
      <c r="FV66" s="46"/>
      <c r="FW66" s="46"/>
      <c r="FX66" s="46"/>
      <c r="FY66" s="46"/>
      <c r="FZ66" s="46"/>
      <c r="GA66" s="46"/>
      <c r="GB66" s="46"/>
      <c r="GC66" s="46"/>
      <c r="GD66" s="46"/>
      <c r="GE66" s="46"/>
      <c r="GF66" s="46"/>
      <c r="GG66" s="46"/>
      <c r="GH66" s="46"/>
      <c r="GI66" s="46"/>
      <c r="GJ66" s="46"/>
      <c r="GK66" s="46"/>
      <c r="GL66" s="46"/>
      <c r="GM66" s="46"/>
      <c r="GN66" s="46"/>
      <c r="GO66" s="46"/>
      <c r="GP66" s="46"/>
      <c r="GQ66" s="46"/>
      <c r="GR66" s="46"/>
      <c r="GS66" s="46"/>
      <c r="GT66" s="46"/>
      <c r="GU66" s="46"/>
      <c r="GV66" s="46"/>
      <c r="GW66" s="46"/>
      <c r="GX66" s="46"/>
      <c r="GY66" s="46"/>
      <c r="GZ66" s="46"/>
      <c r="HA66" s="46"/>
      <c r="HB66" s="46"/>
      <c r="HC66" s="46"/>
      <c r="HD66" s="46"/>
      <c r="HE66" s="46"/>
      <c r="HF66" s="46"/>
      <c r="HG66" s="46"/>
      <c r="HH66" s="46"/>
      <c r="HI66" s="46"/>
      <c r="HJ66" s="46"/>
      <c r="HK66" s="46"/>
      <c r="HL66" s="46"/>
      <c r="HM66" s="46"/>
      <c r="HN66" s="46"/>
      <c r="HO66" s="46"/>
      <c r="HP66" s="46"/>
      <c r="HQ66" s="46"/>
      <c r="HR66" s="46"/>
      <c r="HS66" s="46"/>
      <c r="HT66" s="46"/>
      <c r="HU66" s="46"/>
      <c r="HV66" s="46"/>
      <c r="HW66" s="46"/>
      <c r="HX66" s="46"/>
      <c r="HY66" s="46"/>
      <c r="HZ66" s="46"/>
      <c r="IA66" s="46"/>
      <c r="IB66" s="46"/>
      <c r="IC66" s="46"/>
      <c r="ID66" s="46"/>
      <c r="IE66" s="46"/>
      <c r="IF66" s="46"/>
      <c r="IG66" s="46"/>
      <c r="IH66" s="46"/>
      <c r="II66" s="46"/>
      <c r="IJ66" s="46"/>
      <c r="IK66" s="46"/>
      <c r="IL66" s="46"/>
      <c r="IM66" s="46"/>
      <c r="IN66" s="46"/>
      <c r="IO66" s="46"/>
      <c r="IP66" s="46"/>
      <c r="IQ66" s="46"/>
      <c r="IR66" s="46"/>
      <c r="IS66" s="46"/>
      <c r="IT66" s="46"/>
      <c r="IU66" s="46"/>
      <c r="IV66" s="46"/>
    </row>
    <row r="67" spans="1:256" ht="31.5">
      <c r="A67" s="51" t="s">
        <v>158</v>
      </c>
      <c r="B67" s="86" t="s">
        <v>159</v>
      </c>
      <c r="C67" s="87" t="s">
        <v>75</v>
      </c>
      <c r="D67" s="87"/>
      <c r="E67" s="95">
        <f>SUM(E68:E72)</f>
        <v>180.39</v>
      </c>
      <c r="F67" s="96">
        <f>SUM(F68:F72)</f>
        <v>474.35999999999996</v>
      </c>
      <c r="G67" s="96">
        <f>SUM(G68:G72)</f>
        <v>419.87</v>
      </c>
      <c r="H67" s="96">
        <f>SUM(H68:H72)</f>
        <v>301.81</v>
      </c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  <c r="AB67" s="90"/>
      <c r="AC67" s="90"/>
      <c r="AD67" s="90"/>
      <c r="AE67" s="90"/>
      <c r="AF67" s="90"/>
      <c r="AG67" s="90"/>
      <c r="AH67" s="90"/>
      <c r="AI67" s="90"/>
      <c r="AJ67" s="90"/>
      <c r="AK67" s="90"/>
      <c r="AL67" s="90"/>
      <c r="AM67" s="90"/>
      <c r="AN67" s="90"/>
      <c r="AO67" s="90"/>
      <c r="AP67" s="90"/>
      <c r="AQ67" s="90"/>
      <c r="AR67" s="90"/>
      <c r="AS67" s="90"/>
      <c r="AT67" s="90"/>
      <c r="AU67" s="90"/>
      <c r="AV67" s="90"/>
      <c r="AW67" s="90"/>
      <c r="AX67" s="90"/>
      <c r="AY67" s="90"/>
      <c r="AZ67" s="90"/>
      <c r="BA67" s="90"/>
      <c r="BB67" s="90"/>
      <c r="BC67" s="90"/>
      <c r="BD67" s="90"/>
      <c r="BE67" s="90"/>
      <c r="BF67" s="90"/>
      <c r="BG67" s="90"/>
      <c r="BH67" s="90"/>
      <c r="BI67" s="90"/>
      <c r="BJ67" s="90"/>
      <c r="BK67" s="90"/>
      <c r="BL67" s="90"/>
      <c r="BM67" s="90"/>
      <c r="BN67" s="90"/>
      <c r="BO67" s="90"/>
      <c r="BP67" s="90"/>
      <c r="BQ67" s="90"/>
      <c r="BR67" s="90"/>
      <c r="BS67" s="90"/>
      <c r="BT67" s="90"/>
      <c r="BU67" s="90"/>
      <c r="BV67" s="90"/>
      <c r="BW67" s="90"/>
      <c r="BX67" s="90"/>
      <c r="BY67" s="90"/>
      <c r="BZ67" s="90"/>
      <c r="CA67" s="90"/>
      <c r="CB67" s="90"/>
      <c r="CC67" s="90"/>
      <c r="CD67" s="90"/>
      <c r="CE67" s="90"/>
      <c r="CF67" s="90"/>
      <c r="CG67" s="90"/>
      <c r="CH67" s="90"/>
      <c r="CI67" s="90"/>
      <c r="CJ67" s="90"/>
      <c r="CK67" s="90"/>
      <c r="CL67" s="90"/>
      <c r="CM67" s="90"/>
      <c r="CN67" s="90"/>
      <c r="CO67" s="90"/>
      <c r="CP67" s="90"/>
      <c r="CQ67" s="90"/>
      <c r="CR67" s="90"/>
      <c r="CS67" s="90"/>
      <c r="CT67" s="90"/>
      <c r="CU67" s="90"/>
      <c r="CV67" s="90"/>
      <c r="CW67" s="90"/>
      <c r="CX67" s="90"/>
      <c r="CY67" s="90"/>
      <c r="CZ67" s="90"/>
      <c r="DA67" s="90"/>
      <c r="DB67" s="90"/>
      <c r="DC67" s="90"/>
      <c r="DD67" s="90"/>
      <c r="DE67" s="90"/>
      <c r="DF67" s="90"/>
      <c r="DG67" s="90"/>
      <c r="DH67" s="90"/>
      <c r="DI67" s="90"/>
      <c r="DJ67" s="90"/>
      <c r="DK67" s="90"/>
      <c r="DL67" s="90"/>
      <c r="DM67" s="90"/>
      <c r="DN67" s="90"/>
      <c r="DO67" s="90"/>
      <c r="DP67" s="90"/>
      <c r="DQ67" s="90"/>
      <c r="DR67" s="90"/>
      <c r="DS67" s="90"/>
      <c r="DT67" s="90"/>
      <c r="DU67" s="90"/>
      <c r="DV67" s="90"/>
      <c r="DW67" s="90"/>
      <c r="DX67" s="90"/>
      <c r="DY67" s="90"/>
      <c r="DZ67" s="90"/>
      <c r="EA67" s="90"/>
      <c r="EB67" s="90"/>
      <c r="EC67" s="90"/>
      <c r="ED67" s="90"/>
      <c r="EE67" s="90"/>
      <c r="EF67" s="90"/>
      <c r="EG67" s="90"/>
      <c r="EH67" s="90"/>
      <c r="EI67" s="90"/>
      <c r="EJ67" s="90"/>
      <c r="EK67" s="90"/>
      <c r="EL67" s="90"/>
      <c r="EM67" s="90"/>
      <c r="EN67" s="90"/>
      <c r="EO67" s="90"/>
      <c r="EP67" s="90"/>
      <c r="EQ67" s="90"/>
      <c r="ER67" s="90"/>
      <c r="ES67" s="90"/>
      <c r="ET67" s="90"/>
      <c r="EU67" s="90"/>
      <c r="EV67" s="90"/>
      <c r="EW67" s="90"/>
      <c r="EX67" s="90"/>
      <c r="EY67" s="90"/>
      <c r="EZ67" s="90"/>
      <c r="FA67" s="90"/>
      <c r="FB67" s="90"/>
      <c r="FC67" s="90"/>
      <c r="FD67" s="90"/>
      <c r="FE67" s="90"/>
      <c r="FF67" s="90"/>
      <c r="FG67" s="90"/>
      <c r="FH67" s="90"/>
      <c r="FI67" s="90"/>
      <c r="FJ67" s="90"/>
      <c r="FK67" s="90"/>
      <c r="FL67" s="90"/>
      <c r="FM67" s="90"/>
      <c r="FN67" s="90"/>
      <c r="FO67" s="90"/>
      <c r="FP67" s="90"/>
      <c r="FQ67" s="90"/>
      <c r="FR67" s="90"/>
      <c r="FS67" s="90"/>
      <c r="FT67" s="90"/>
      <c r="FU67" s="90"/>
      <c r="FV67" s="90"/>
      <c r="FW67" s="90"/>
      <c r="FX67" s="90"/>
      <c r="FY67" s="90"/>
      <c r="FZ67" s="90"/>
      <c r="GA67" s="90"/>
      <c r="GB67" s="90"/>
      <c r="GC67" s="90"/>
      <c r="GD67" s="90"/>
      <c r="GE67" s="90"/>
      <c r="GF67" s="90"/>
      <c r="GG67" s="90"/>
      <c r="GH67" s="90"/>
      <c r="GI67" s="90"/>
      <c r="GJ67" s="90"/>
      <c r="GK67" s="90"/>
      <c r="GL67" s="90"/>
      <c r="GM67" s="90"/>
      <c r="GN67" s="90"/>
      <c r="GO67" s="90"/>
      <c r="GP67" s="90"/>
      <c r="GQ67" s="90"/>
      <c r="GR67" s="90"/>
      <c r="GS67" s="90"/>
      <c r="GT67" s="90"/>
      <c r="GU67" s="90"/>
      <c r="GV67" s="90"/>
      <c r="GW67" s="90"/>
      <c r="GX67" s="90"/>
      <c r="GY67" s="90"/>
      <c r="GZ67" s="90"/>
      <c r="HA67" s="90"/>
      <c r="HB67" s="90"/>
      <c r="HC67" s="90"/>
      <c r="HD67" s="90"/>
      <c r="HE67" s="90"/>
      <c r="HF67" s="90"/>
      <c r="HG67" s="90"/>
      <c r="HH67" s="90"/>
      <c r="HI67" s="90"/>
      <c r="HJ67" s="90"/>
      <c r="HK67" s="90"/>
      <c r="HL67" s="90"/>
      <c r="HM67" s="90"/>
      <c r="HN67" s="90"/>
      <c r="HO67" s="90"/>
      <c r="HP67" s="90"/>
      <c r="HQ67" s="90"/>
      <c r="HR67" s="90"/>
      <c r="HS67" s="90"/>
      <c r="HT67" s="90"/>
      <c r="HU67" s="90"/>
      <c r="HV67" s="90"/>
      <c r="HW67" s="90"/>
      <c r="HX67" s="90"/>
      <c r="HY67" s="90"/>
      <c r="HZ67" s="90"/>
      <c r="IA67" s="90"/>
      <c r="IB67" s="90"/>
      <c r="IC67" s="90"/>
      <c r="ID67" s="90"/>
      <c r="IE67" s="90"/>
      <c r="IF67" s="90"/>
      <c r="IG67" s="90"/>
      <c r="IH67" s="90"/>
      <c r="II67" s="90"/>
      <c r="IJ67" s="90"/>
      <c r="IK67" s="90"/>
      <c r="IL67" s="90"/>
      <c r="IM67" s="90"/>
      <c r="IN67" s="90"/>
      <c r="IO67" s="90"/>
      <c r="IP67" s="90"/>
      <c r="IQ67" s="90"/>
      <c r="IR67" s="90"/>
      <c r="IS67" s="90"/>
      <c r="IT67" s="90"/>
      <c r="IU67" s="90"/>
      <c r="IV67" s="90"/>
    </row>
    <row r="68" spans="1:256" ht="15.75">
      <c r="A68" s="71" t="s">
        <v>160</v>
      </c>
      <c r="B68" s="72" t="s">
        <v>161</v>
      </c>
      <c r="C68" s="71" t="s">
        <v>75</v>
      </c>
      <c r="D68" s="71"/>
      <c r="E68" s="97"/>
      <c r="F68" s="98"/>
      <c r="G68" s="98"/>
      <c r="H68" s="98">
        <v>0</v>
      </c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K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4"/>
      <c r="BA68" s="74"/>
      <c r="BB68" s="74"/>
      <c r="BC68" s="74"/>
      <c r="BD68" s="74"/>
      <c r="BE68" s="74"/>
      <c r="BF68" s="74"/>
      <c r="BG68" s="74"/>
      <c r="BH68" s="74"/>
      <c r="BI68" s="74"/>
      <c r="BJ68" s="74"/>
      <c r="BK68" s="74"/>
      <c r="BL68" s="74"/>
      <c r="BM68" s="74"/>
      <c r="BN68" s="74"/>
      <c r="BO68" s="74"/>
      <c r="BP68" s="74"/>
      <c r="BQ68" s="74"/>
      <c r="BR68" s="74"/>
      <c r="BS68" s="74"/>
      <c r="BT68" s="74"/>
      <c r="BU68" s="74"/>
      <c r="BV68" s="74"/>
      <c r="BW68" s="74"/>
      <c r="BX68" s="74"/>
      <c r="BY68" s="74"/>
      <c r="BZ68" s="74"/>
      <c r="CA68" s="74"/>
      <c r="CB68" s="74"/>
      <c r="CC68" s="74"/>
      <c r="CD68" s="74"/>
      <c r="CE68" s="74"/>
      <c r="CF68" s="74"/>
      <c r="CG68" s="74"/>
      <c r="CH68" s="74"/>
      <c r="CI68" s="74"/>
      <c r="CJ68" s="74"/>
      <c r="CK68" s="74"/>
      <c r="CL68" s="74"/>
      <c r="CM68" s="74"/>
      <c r="CN68" s="74"/>
      <c r="CO68" s="74"/>
      <c r="CP68" s="74"/>
      <c r="CQ68" s="74"/>
      <c r="CR68" s="74"/>
      <c r="CS68" s="74"/>
      <c r="CT68" s="74"/>
      <c r="CU68" s="74"/>
      <c r="CV68" s="74"/>
      <c r="CW68" s="74"/>
      <c r="CX68" s="74"/>
      <c r="CY68" s="74"/>
      <c r="CZ68" s="74"/>
      <c r="DA68" s="74"/>
      <c r="DB68" s="74"/>
      <c r="DC68" s="74"/>
      <c r="DD68" s="74"/>
      <c r="DE68" s="74"/>
      <c r="DF68" s="74"/>
      <c r="DG68" s="74"/>
      <c r="DH68" s="74"/>
      <c r="DI68" s="74"/>
      <c r="DJ68" s="74"/>
      <c r="DK68" s="74"/>
      <c r="DL68" s="74"/>
      <c r="DM68" s="74"/>
      <c r="DN68" s="74"/>
      <c r="DO68" s="74"/>
      <c r="DP68" s="74"/>
      <c r="DQ68" s="74"/>
      <c r="DR68" s="74"/>
      <c r="DS68" s="74"/>
      <c r="DT68" s="74"/>
      <c r="DU68" s="74"/>
      <c r="DV68" s="74"/>
      <c r="DW68" s="74"/>
      <c r="DX68" s="74"/>
      <c r="DY68" s="74"/>
      <c r="DZ68" s="74"/>
      <c r="EA68" s="74"/>
      <c r="EB68" s="74"/>
      <c r="EC68" s="74"/>
      <c r="ED68" s="74"/>
      <c r="EE68" s="74"/>
      <c r="EF68" s="74"/>
      <c r="EG68" s="74"/>
      <c r="EH68" s="74"/>
      <c r="EI68" s="74"/>
      <c r="EJ68" s="74"/>
      <c r="EK68" s="74"/>
      <c r="EL68" s="74"/>
      <c r="EM68" s="74"/>
      <c r="EN68" s="74"/>
      <c r="EO68" s="74"/>
      <c r="EP68" s="74"/>
      <c r="EQ68" s="74"/>
      <c r="ER68" s="74"/>
      <c r="ES68" s="74"/>
      <c r="ET68" s="74"/>
      <c r="EU68" s="74"/>
      <c r="EV68" s="74"/>
      <c r="EW68" s="74"/>
      <c r="EX68" s="74"/>
      <c r="EY68" s="74"/>
      <c r="EZ68" s="74"/>
      <c r="FA68" s="74"/>
      <c r="FB68" s="74"/>
      <c r="FC68" s="74"/>
      <c r="FD68" s="74"/>
      <c r="FE68" s="74"/>
      <c r="FF68" s="74"/>
      <c r="FG68" s="74"/>
      <c r="FH68" s="74"/>
      <c r="FI68" s="74"/>
      <c r="FJ68" s="74"/>
      <c r="FK68" s="74"/>
      <c r="FL68" s="74"/>
      <c r="FM68" s="74"/>
      <c r="FN68" s="74"/>
      <c r="FO68" s="74"/>
      <c r="FP68" s="74"/>
      <c r="FQ68" s="74"/>
      <c r="FR68" s="74"/>
      <c r="FS68" s="74"/>
      <c r="FT68" s="74"/>
      <c r="FU68" s="74"/>
      <c r="FV68" s="74"/>
      <c r="FW68" s="74"/>
      <c r="FX68" s="74"/>
      <c r="FY68" s="74"/>
      <c r="FZ68" s="74"/>
      <c r="GA68" s="74"/>
      <c r="GB68" s="74"/>
      <c r="GC68" s="74"/>
      <c r="GD68" s="74"/>
      <c r="GE68" s="74"/>
      <c r="GF68" s="74"/>
      <c r="GG68" s="74"/>
      <c r="GH68" s="74"/>
      <c r="GI68" s="74"/>
      <c r="GJ68" s="74"/>
      <c r="GK68" s="74"/>
      <c r="GL68" s="74"/>
      <c r="GM68" s="74"/>
      <c r="GN68" s="74"/>
      <c r="GO68" s="74"/>
      <c r="GP68" s="74"/>
      <c r="GQ68" s="74"/>
      <c r="GR68" s="74"/>
      <c r="GS68" s="74"/>
      <c r="GT68" s="74"/>
      <c r="GU68" s="74"/>
      <c r="GV68" s="74"/>
      <c r="GW68" s="74"/>
      <c r="GX68" s="74"/>
      <c r="GY68" s="74"/>
      <c r="GZ68" s="74"/>
      <c r="HA68" s="74"/>
      <c r="HB68" s="74"/>
      <c r="HC68" s="74"/>
      <c r="HD68" s="74"/>
      <c r="HE68" s="74"/>
      <c r="HF68" s="74"/>
      <c r="HG68" s="74"/>
      <c r="HH68" s="74"/>
      <c r="HI68" s="74"/>
      <c r="HJ68" s="74"/>
      <c r="HK68" s="74"/>
      <c r="HL68" s="74"/>
      <c r="HM68" s="74"/>
      <c r="HN68" s="74"/>
      <c r="HO68" s="74"/>
      <c r="HP68" s="74"/>
      <c r="HQ68" s="74"/>
      <c r="HR68" s="74"/>
      <c r="HS68" s="74"/>
      <c r="HT68" s="74"/>
      <c r="HU68" s="74"/>
      <c r="HV68" s="74"/>
      <c r="HW68" s="74"/>
      <c r="HX68" s="74"/>
      <c r="HY68" s="74"/>
      <c r="HZ68" s="74"/>
      <c r="IA68" s="74"/>
      <c r="IB68" s="74"/>
      <c r="IC68" s="74"/>
      <c r="ID68" s="74"/>
      <c r="IE68" s="74"/>
      <c r="IF68" s="74"/>
      <c r="IG68" s="74"/>
      <c r="IH68" s="74"/>
      <c r="II68" s="74"/>
      <c r="IJ68" s="74"/>
      <c r="IK68" s="74"/>
      <c r="IL68" s="74"/>
      <c r="IM68" s="74"/>
      <c r="IN68" s="74"/>
      <c r="IO68" s="74"/>
      <c r="IP68" s="74"/>
      <c r="IQ68" s="74"/>
      <c r="IR68" s="74"/>
      <c r="IS68" s="74"/>
      <c r="IT68" s="74"/>
      <c r="IU68" s="74"/>
      <c r="IV68" s="74"/>
    </row>
    <row r="69" spans="1:256" ht="15.75">
      <c r="A69" s="71" t="s">
        <v>162</v>
      </c>
      <c r="B69" s="72" t="s">
        <v>163</v>
      </c>
      <c r="C69" s="71" t="s">
        <v>75</v>
      </c>
      <c r="D69" s="71"/>
      <c r="E69" s="97"/>
      <c r="F69" s="98">
        <v>7.02</v>
      </c>
      <c r="G69" s="98">
        <v>7.02</v>
      </c>
      <c r="H69" s="98">
        <v>7.02</v>
      </c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  <c r="AK69" s="74"/>
      <c r="AL69" s="74"/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  <c r="BM69" s="74"/>
      <c r="BN69" s="74"/>
      <c r="BO69" s="74"/>
      <c r="BP69" s="74"/>
      <c r="BQ69" s="74"/>
      <c r="BR69" s="74"/>
      <c r="BS69" s="74"/>
      <c r="BT69" s="74"/>
      <c r="BU69" s="74"/>
      <c r="BV69" s="74"/>
      <c r="BW69" s="74"/>
      <c r="BX69" s="74"/>
      <c r="BY69" s="74"/>
      <c r="BZ69" s="74"/>
      <c r="CA69" s="74"/>
      <c r="CB69" s="74"/>
      <c r="CC69" s="74"/>
      <c r="CD69" s="74"/>
      <c r="CE69" s="74"/>
      <c r="CF69" s="74"/>
      <c r="CG69" s="74"/>
      <c r="CH69" s="74"/>
      <c r="CI69" s="74"/>
      <c r="CJ69" s="74"/>
      <c r="CK69" s="74"/>
      <c r="CL69" s="74"/>
      <c r="CM69" s="74"/>
      <c r="CN69" s="74"/>
      <c r="CO69" s="74"/>
      <c r="CP69" s="74"/>
      <c r="CQ69" s="74"/>
      <c r="CR69" s="74"/>
      <c r="CS69" s="74"/>
      <c r="CT69" s="74"/>
      <c r="CU69" s="74"/>
      <c r="CV69" s="74"/>
      <c r="CW69" s="74"/>
      <c r="CX69" s="74"/>
      <c r="CY69" s="74"/>
      <c r="CZ69" s="74"/>
      <c r="DA69" s="74"/>
      <c r="DB69" s="74"/>
      <c r="DC69" s="74"/>
      <c r="DD69" s="74"/>
      <c r="DE69" s="74"/>
      <c r="DF69" s="74"/>
      <c r="DG69" s="74"/>
      <c r="DH69" s="74"/>
      <c r="DI69" s="74"/>
      <c r="DJ69" s="74"/>
      <c r="DK69" s="74"/>
      <c r="DL69" s="74"/>
      <c r="DM69" s="74"/>
      <c r="DN69" s="74"/>
      <c r="DO69" s="74"/>
      <c r="DP69" s="74"/>
      <c r="DQ69" s="74"/>
      <c r="DR69" s="74"/>
      <c r="DS69" s="74"/>
      <c r="DT69" s="74"/>
      <c r="DU69" s="74"/>
      <c r="DV69" s="74"/>
      <c r="DW69" s="74"/>
      <c r="DX69" s="74"/>
      <c r="DY69" s="74"/>
      <c r="DZ69" s="74"/>
      <c r="EA69" s="74"/>
      <c r="EB69" s="74"/>
      <c r="EC69" s="74"/>
      <c r="ED69" s="74"/>
      <c r="EE69" s="74"/>
      <c r="EF69" s="74"/>
      <c r="EG69" s="74"/>
      <c r="EH69" s="74"/>
      <c r="EI69" s="74"/>
      <c r="EJ69" s="74"/>
      <c r="EK69" s="74"/>
      <c r="EL69" s="74"/>
      <c r="EM69" s="74"/>
      <c r="EN69" s="74"/>
      <c r="EO69" s="74"/>
      <c r="EP69" s="74"/>
      <c r="EQ69" s="74"/>
      <c r="ER69" s="74"/>
      <c r="ES69" s="74"/>
      <c r="ET69" s="74"/>
      <c r="EU69" s="74"/>
      <c r="EV69" s="74"/>
      <c r="EW69" s="74"/>
      <c r="EX69" s="74"/>
      <c r="EY69" s="74"/>
      <c r="EZ69" s="74"/>
      <c r="FA69" s="74"/>
      <c r="FB69" s="74"/>
      <c r="FC69" s="74"/>
      <c r="FD69" s="74"/>
      <c r="FE69" s="74"/>
      <c r="FF69" s="74"/>
      <c r="FG69" s="74"/>
      <c r="FH69" s="74"/>
      <c r="FI69" s="74"/>
      <c r="FJ69" s="74"/>
      <c r="FK69" s="74"/>
      <c r="FL69" s="74"/>
      <c r="FM69" s="74"/>
      <c r="FN69" s="74"/>
      <c r="FO69" s="74"/>
      <c r="FP69" s="74"/>
      <c r="FQ69" s="74"/>
      <c r="FR69" s="74"/>
      <c r="FS69" s="74"/>
      <c r="FT69" s="74"/>
      <c r="FU69" s="74"/>
      <c r="FV69" s="74"/>
      <c r="FW69" s="74"/>
      <c r="FX69" s="74"/>
      <c r="FY69" s="74"/>
      <c r="FZ69" s="74"/>
      <c r="GA69" s="74"/>
      <c r="GB69" s="74"/>
      <c r="GC69" s="74"/>
      <c r="GD69" s="74"/>
      <c r="GE69" s="74"/>
      <c r="GF69" s="74"/>
      <c r="GG69" s="74"/>
      <c r="GH69" s="74"/>
      <c r="GI69" s="74"/>
      <c r="GJ69" s="74"/>
      <c r="GK69" s="74"/>
      <c r="GL69" s="74"/>
      <c r="GM69" s="74"/>
      <c r="GN69" s="74"/>
      <c r="GO69" s="74"/>
      <c r="GP69" s="74"/>
      <c r="GQ69" s="74"/>
      <c r="GR69" s="74"/>
      <c r="GS69" s="74"/>
      <c r="GT69" s="74"/>
      <c r="GU69" s="74"/>
      <c r="GV69" s="74"/>
      <c r="GW69" s="74"/>
      <c r="GX69" s="74"/>
      <c r="GY69" s="74"/>
      <c r="GZ69" s="74"/>
      <c r="HA69" s="74"/>
      <c r="HB69" s="74"/>
      <c r="HC69" s="74"/>
      <c r="HD69" s="74"/>
      <c r="HE69" s="74"/>
      <c r="HF69" s="74"/>
      <c r="HG69" s="74"/>
      <c r="HH69" s="74"/>
      <c r="HI69" s="74"/>
      <c r="HJ69" s="74"/>
      <c r="HK69" s="74"/>
      <c r="HL69" s="74"/>
      <c r="HM69" s="74"/>
      <c r="HN69" s="74"/>
      <c r="HO69" s="74"/>
      <c r="HP69" s="74"/>
      <c r="HQ69" s="74"/>
      <c r="HR69" s="74"/>
      <c r="HS69" s="74"/>
      <c r="HT69" s="74"/>
      <c r="HU69" s="74"/>
      <c r="HV69" s="74"/>
      <c r="HW69" s="74"/>
      <c r="HX69" s="74"/>
      <c r="HY69" s="74"/>
      <c r="HZ69" s="74"/>
      <c r="IA69" s="74"/>
      <c r="IB69" s="74"/>
      <c r="IC69" s="74"/>
      <c r="ID69" s="74"/>
      <c r="IE69" s="74"/>
      <c r="IF69" s="74"/>
      <c r="IG69" s="74"/>
      <c r="IH69" s="74"/>
      <c r="II69" s="74"/>
      <c r="IJ69" s="74"/>
      <c r="IK69" s="74"/>
      <c r="IL69" s="74"/>
      <c r="IM69" s="74"/>
      <c r="IN69" s="74"/>
      <c r="IO69" s="74"/>
      <c r="IP69" s="74"/>
      <c r="IQ69" s="74"/>
      <c r="IR69" s="74"/>
      <c r="IS69" s="74"/>
      <c r="IT69" s="74"/>
      <c r="IU69" s="74"/>
      <c r="IV69" s="74"/>
    </row>
    <row r="70" spans="1:256" ht="47.25">
      <c r="A70" s="71" t="s">
        <v>164</v>
      </c>
      <c r="B70" s="72" t="s">
        <v>165</v>
      </c>
      <c r="C70" s="71" t="s">
        <v>75</v>
      </c>
      <c r="D70" s="71"/>
      <c r="E70" s="97"/>
      <c r="F70" s="98"/>
      <c r="G70" s="98"/>
      <c r="H70" s="98">
        <f>'[2]2.2 II НР i'!D16</f>
        <v>0</v>
      </c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K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4"/>
      <c r="BA70" s="74"/>
      <c r="BB70" s="74"/>
      <c r="BC70" s="74"/>
      <c r="BD70" s="74"/>
      <c r="BE70" s="74"/>
      <c r="BF70" s="74"/>
      <c r="BG70" s="74"/>
      <c r="BH70" s="74"/>
      <c r="BI70" s="74"/>
      <c r="BJ70" s="74"/>
      <c r="BK70" s="74"/>
      <c r="BL70" s="74"/>
      <c r="BM70" s="74"/>
      <c r="BN70" s="74"/>
      <c r="BO70" s="74"/>
      <c r="BP70" s="74"/>
      <c r="BQ70" s="74"/>
      <c r="BR70" s="74"/>
      <c r="BS70" s="74"/>
      <c r="BT70" s="74"/>
      <c r="BU70" s="74"/>
      <c r="BV70" s="74"/>
      <c r="BW70" s="74"/>
      <c r="BX70" s="74"/>
      <c r="BY70" s="74"/>
      <c r="BZ70" s="74"/>
      <c r="CA70" s="74"/>
      <c r="CB70" s="74"/>
      <c r="CC70" s="74"/>
      <c r="CD70" s="74"/>
      <c r="CE70" s="74"/>
      <c r="CF70" s="74"/>
      <c r="CG70" s="74"/>
      <c r="CH70" s="74"/>
      <c r="CI70" s="74"/>
      <c r="CJ70" s="74"/>
      <c r="CK70" s="74"/>
      <c r="CL70" s="74"/>
      <c r="CM70" s="74"/>
      <c r="CN70" s="74"/>
      <c r="CO70" s="74"/>
      <c r="CP70" s="74"/>
      <c r="CQ70" s="74"/>
      <c r="CR70" s="74"/>
      <c r="CS70" s="74"/>
      <c r="CT70" s="74"/>
      <c r="CU70" s="74"/>
      <c r="CV70" s="74"/>
      <c r="CW70" s="74"/>
      <c r="CX70" s="74"/>
      <c r="CY70" s="74"/>
      <c r="CZ70" s="74"/>
      <c r="DA70" s="74"/>
      <c r="DB70" s="74"/>
      <c r="DC70" s="74"/>
      <c r="DD70" s="74"/>
      <c r="DE70" s="74"/>
      <c r="DF70" s="74"/>
      <c r="DG70" s="74"/>
      <c r="DH70" s="74"/>
      <c r="DI70" s="74"/>
      <c r="DJ70" s="74"/>
      <c r="DK70" s="74"/>
      <c r="DL70" s="74"/>
      <c r="DM70" s="74"/>
      <c r="DN70" s="74"/>
      <c r="DO70" s="74"/>
      <c r="DP70" s="74"/>
      <c r="DQ70" s="74"/>
      <c r="DR70" s="74"/>
      <c r="DS70" s="74"/>
      <c r="DT70" s="74"/>
      <c r="DU70" s="74"/>
      <c r="DV70" s="74"/>
      <c r="DW70" s="74"/>
      <c r="DX70" s="74"/>
      <c r="DY70" s="74"/>
      <c r="DZ70" s="74"/>
      <c r="EA70" s="74"/>
      <c r="EB70" s="74"/>
      <c r="EC70" s="74"/>
      <c r="ED70" s="74"/>
      <c r="EE70" s="74"/>
      <c r="EF70" s="74"/>
      <c r="EG70" s="74"/>
      <c r="EH70" s="74"/>
      <c r="EI70" s="74"/>
      <c r="EJ70" s="74"/>
      <c r="EK70" s="74"/>
      <c r="EL70" s="74"/>
      <c r="EM70" s="74"/>
      <c r="EN70" s="74"/>
      <c r="EO70" s="74"/>
      <c r="EP70" s="74"/>
      <c r="EQ70" s="74"/>
      <c r="ER70" s="74"/>
      <c r="ES70" s="74"/>
      <c r="ET70" s="74"/>
      <c r="EU70" s="74"/>
      <c r="EV70" s="74"/>
      <c r="EW70" s="74"/>
      <c r="EX70" s="74"/>
      <c r="EY70" s="74"/>
      <c r="EZ70" s="74"/>
      <c r="FA70" s="74"/>
      <c r="FB70" s="74"/>
      <c r="FC70" s="74"/>
      <c r="FD70" s="74"/>
      <c r="FE70" s="74"/>
      <c r="FF70" s="74"/>
      <c r="FG70" s="74"/>
      <c r="FH70" s="74"/>
      <c r="FI70" s="74"/>
      <c r="FJ70" s="74"/>
      <c r="FK70" s="74"/>
      <c r="FL70" s="74"/>
      <c r="FM70" s="74"/>
      <c r="FN70" s="74"/>
      <c r="FO70" s="74"/>
      <c r="FP70" s="74"/>
      <c r="FQ70" s="74"/>
      <c r="FR70" s="74"/>
      <c r="FS70" s="74"/>
      <c r="FT70" s="74"/>
      <c r="FU70" s="74"/>
      <c r="FV70" s="74"/>
      <c r="FW70" s="74"/>
      <c r="FX70" s="74"/>
      <c r="FY70" s="74"/>
      <c r="FZ70" s="74"/>
      <c r="GA70" s="74"/>
      <c r="GB70" s="74"/>
      <c r="GC70" s="74"/>
      <c r="GD70" s="74"/>
      <c r="GE70" s="74"/>
      <c r="GF70" s="74"/>
      <c r="GG70" s="74"/>
      <c r="GH70" s="74"/>
      <c r="GI70" s="74"/>
      <c r="GJ70" s="74"/>
      <c r="GK70" s="74"/>
      <c r="GL70" s="74"/>
      <c r="GM70" s="74"/>
      <c r="GN70" s="74"/>
      <c r="GO70" s="74"/>
      <c r="GP70" s="74"/>
      <c r="GQ70" s="74"/>
      <c r="GR70" s="74"/>
      <c r="GS70" s="74"/>
      <c r="GT70" s="74"/>
      <c r="GU70" s="74"/>
      <c r="GV70" s="74"/>
      <c r="GW70" s="74"/>
      <c r="GX70" s="74"/>
      <c r="GY70" s="74"/>
      <c r="GZ70" s="74"/>
      <c r="HA70" s="74"/>
      <c r="HB70" s="74"/>
      <c r="HC70" s="74"/>
      <c r="HD70" s="74"/>
      <c r="HE70" s="74"/>
      <c r="HF70" s="74"/>
      <c r="HG70" s="74"/>
      <c r="HH70" s="74"/>
      <c r="HI70" s="74"/>
      <c r="HJ70" s="74"/>
      <c r="HK70" s="74"/>
      <c r="HL70" s="74"/>
      <c r="HM70" s="74"/>
      <c r="HN70" s="74"/>
      <c r="HO70" s="74"/>
      <c r="HP70" s="74"/>
      <c r="HQ70" s="74"/>
      <c r="HR70" s="74"/>
      <c r="HS70" s="74"/>
      <c r="HT70" s="74"/>
      <c r="HU70" s="74"/>
      <c r="HV70" s="74"/>
      <c r="HW70" s="74"/>
      <c r="HX70" s="74"/>
      <c r="HY70" s="74"/>
      <c r="HZ70" s="74"/>
      <c r="IA70" s="74"/>
      <c r="IB70" s="74"/>
      <c r="IC70" s="74"/>
      <c r="ID70" s="74"/>
      <c r="IE70" s="74"/>
      <c r="IF70" s="74"/>
      <c r="IG70" s="74"/>
      <c r="IH70" s="74"/>
      <c r="II70" s="74"/>
      <c r="IJ70" s="74"/>
      <c r="IK70" s="74"/>
      <c r="IL70" s="74"/>
      <c r="IM70" s="74"/>
      <c r="IN70" s="74"/>
      <c r="IO70" s="74"/>
      <c r="IP70" s="74"/>
      <c r="IQ70" s="74"/>
      <c r="IR70" s="74"/>
      <c r="IS70" s="74"/>
      <c r="IT70" s="74"/>
      <c r="IU70" s="74"/>
      <c r="IV70" s="74"/>
    </row>
    <row r="71" spans="1:256" ht="15.75">
      <c r="A71" s="71" t="s">
        <v>166</v>
      </c>
      <c r="B71" s="72" t="s">
        <v>167</v>
      </c>
      <c r="C71" s="71" t="s">
        <v>75</v>
      </c>
      <c r="D71" s="71"/>
      <c r="E71" s="97"/>
      <c r="F71" s="98"/>
      <c r="G71" s="98"/>
      <c r="H71" s="98">
        <v>0</v>
      </c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  <c r="IL71" s="74"/>
      <c r="IM71" s="74"/>
      <c r="IN71" s="74"/>
      <c r="IO71" s="74"/>
      <c r="IP71" s="74"/>
      <c r="IQ71" s="74"/>
      <c r="IR71" s="74"/>
      <c r="IS71" s="74"/>
      <c r="IT71" s="74"/>
      <c r="IU71" s="74"/>
      <c r="IV71" s="74"/>
    </row>
    <row r="72" spans="1:256" ht="15.75">
      <c r="A72" s="71" t="s">
        <v>168</v>
      </c>
      <c r="B72" s="72" t="s">
        <v>169</v>
      </c>
      <c r="C72" s="71" t="s">
        <v>75</v>
      </c>
      <c r="D72" s="71"/>
      <c r="E72" s="97">
        <v>180.39</v>
      </c>
      <c r="F72" s="98">
        <v>467.34</v>
      </c>
      <c r="G72" s="98">
        <v>412.85</v>
      </c>
      <c r="H72" s="98">
        <v>294.79</v>
      </c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4"/>
      <c r="AZ72" s="74"/>
      <c r="BA72" s="74"/>
      <c r="BB72" s="74"/>
      <c r="BC72" s="74"/>
      <c r="BD72" s="74"/>
      <c r="BE72" s="74"/>
      <c r="BF72" s="74"/>
      <c r="BG72" s="74"/>
      <c r="BH72" s="74"/>
      <c r="BI72" s="74"/>
      <c r="BJ72" s="74"/>
      <c r="BK72" s="74"/>
      <c r="BL72" s="74"/>
      <c r="BM72" s="74"/>
      <c r="BN72" s="74"/>
      <c r="BO72" s="74"/>
      <c r="BP72" s="74"/>
      <c r="BQ72" s="74"/>
      <c r="BR72" s="74"/>
      <c r="BS72" s="74"/>
      <c r="BT72" s="74"/>
      <c r="BU72" s="74"/>
      <c r="BV72" s="74"/>
      <c r="BW72" s="74"/>
      <c r="BX72" s="74"/>
      <c r="BY72" s="74"/>
      <c r="BZ72" s="74"/>
      <c r="CA72" s="74"/>
      <c r="CB72" s="74"/>
      <c r="CC72" s="74"/>
      <c r="CD72" s="74"/>
      <c r="CE72" s="74"/>
      <c r="CF72" s="74"/>
      <c r="CG72" s="74"/>
      <c r="CH72" s="74"/>
      <c r="CI72" s="74"/>
      <c r="CJ72" s="74"/>
      <c r="CK72" s="74"/>
      <c r="CL72" s="74"/>
      <c r="CM72" s="74"/>
      <c r="CN72" s="74"/>
      <c r="CO72" s="74"/>
      <c r="CP72" s="74"/>
      <c r="CQ72" s="74"/>
      <c r="CR72" s="74"/>
      <c r="CS72" s="74"/>
      <c r="CT72" s="74"/>
      <c r="CU72" s="74"/>
      <c r="CV72" s="74"/>
      <c r="CW72" s="74"/>
      <c r="CX72" s="74"/>
      <c r="CY72" s="74"/>
      <c r="CZ72" s="74"/>
      <c r="DA72" s="74"/>
      <c r="DB72" s="74"/>
      <c r="DC72" s="74"/>
      <c r="DD72" s="74"/>
      <c r="DE72" s="74"/>
      <c r="DF72" s="74"/>
      <c r="DG72" s="74"/>
      <c r="DH72" s="74"/>
      <c r="DI72" s="74"/>
      <c r="DJ72" s="74"/>
      <c r="DK72" s="74"/>
      <c r="DL72" s="74"/>
      <c r="DM72" s="74"/>
      <c r="DN72" s="74"/>
      <c r="DO72" s="74"/>
      <c r="DP72" s="74"/>
      <c r="DQ72" s="74"/>
      <c r="DR72" s="74"/>
      <c r="DS72" s="74"/>
      <c r="DT72" s="74"/>
      <c r="DU72" s="74"/>
      <c r="DV72" s="74"/>
      <c r="DW72" s="74"/>
      <c r="DX72" s="74"/>
      <c r="DY72" s="74"/>
      <c r="DZ72" s="74"/>
      <c r="EA72" s="74"/>
      <c r="EB72" s="74"/>
      <c r="EC72" s="74"/>
      <c r="ED72" s="74"/>
      <c r="EE72" s="74"/>
      <c r="EF72" s="74"/>
      <c r="EG72" s="74"/>
      <c r="EH72" s="74"/>
      <c r="EI72" s="74"/>
      <c r="EJ72" s="74"/>
      <c r="EK72" s="74"/>
      <c r="EL72" s="74"/>
      <c r="EM72" s="74"/>
      <c r="EN72" s="74"/>
      <c r="EO72" s="74"/>
      <c r="EP72" s="74"/>
      <c r="EQ72" s="74"/>
      <c r="ER72" s="74"/>
      <c r="ES72" s="74"/>
      <c r="ET72" s="74"/>
      <c r="EU72" s="74"/>
      <c r="EV72" s="74"/>
      <c r="EW72" s="74"/>
      <c r="EX72" s="74"/>
      <c r="EY72" s="74"/>
      <c r="EZ72" s="74"/>
      <c r="FA72" s="74"/>
      <c r="FB72" s="74"/>
      <c r="FC72" s="74"/>
      <c r="FD72" s="74"/>
      <c r="FE72" s="74"/>
      <c r="FF72" s="74"/>
      <c r="FG72" s="74"/>
      <c r="FH72" s="74"/>
      <c r="FI72" s="74"/>
      <c r="FJ72" s="74"/>
      <c r="FK72" s="74"/>
      <c r="FL72" s="74"/>
      <c r="FM72" s="74"/>
      <c r="FN72" s="74"/>
      <c r="FO72" s="74"/>
      <c r="FP72" s="74"/>
      <c r="FQ72" s="74"/>
      <c r="FR72" s="74"/>
      <c r="FS72" s="74"/>
      <c r="FT72" s="74"/>
      <c r="FU72" s="74"/>
      <c r="FV72" s="74"/>
      <c r="FW72" s="74"/>
      <c r="FX72" s="74"/>
      <c r="FY72" s="74"/>
      <c r="FZ72" s="74"/>
      <c r="GA72" s="74"/>
      <c r="GB72" s="74"/>
      <c r="GC72" s="74"/>
      <c r="GD72" s="74"/>
      <c r="GE72" s="74"/>
      <c r="GF72" s="74"/>
      <c r="GG72" s="74"/>
      <c r="GH72" s="74"/>
      <c r="GI72" s="74"/>
      <c r="GJ72" s="74"/>
      <c r="GK72" s="74"/>
      <c r="GL72" s="74"/>
      <c r="GM72" s="74"/>
      <c r="GN72" s="74"/>
      <c r="GO72" s="74"/>
      <c r="GP72" s="74"/>
      <c r="GQ72" s="74"/>
      <c r="GR72" s="74"/>
      <c r="GS72" s="74"/>
      <c r="GT72" s="74"/>
      <c r="GU72" s="74"/>
      <c r="GV72" s="74"/>
      <c r="GW72" s="74"/>
      <c r="GX72" s="74"/>
      <c r="GY72" s="74"/>
      <c r="GZ72" s="74"/>
      <c r="HA72" s="74"/>
      <c r="HB72" s="74"/>
      <c r="HC72" s="74"/>
      <c r="HD72" s="74"/>
      <c r="HE72" s="74"/>
      <c r="HF72" s="74"/>
      <c r="HG72" s="74"/>
      <c r="HH72" s="74"/>
      <c r="HI72" s="74"/>
      <c r="HJ72" s="74"/>
      <c r="HK72" s="74"/>
      <c r="HL72" s="74"/>
      <c r="HM72" s="74"/>
      <c r="HN72" s="74"/>
      <c r="HO72" s="74"/>
      <c r="HP72" s="74"/>
      <c r="HQ72" s="74"/>
      <c r="HR72" s="74"/>
      <c r="HS72" s="74"/>
      <c r="HT72" s="74"/>
      <c r="HU72" s="74"/>
      <c r="HV72" s="74"/>
      <c r="HW72" s="74"/>
      <c r="HX72" s="74"/>
      <c r="HY72" s="74"/>
      <c r="HZ72" s="74"/>
      <c r="IA72" s="74"/>
      <c r="IB72" s="74"/>
      <c r="IC72" s="74"/>
      <c r="ID72" s="74"/>
      <c r="IE72" s="74"/>
      <c r="IF72" s="74"/>
      <c r="IG72" s="74"/>
      <c r="IH72" s="74"/>
      <c r="II72" s="74"/>
      <c r="IJ72" s="74"/>
      <c r="IK72" s="74"/>
      <c r="IL72" s="74"/>
      <c r="IM72" s="74"/>
      <c r="IN72" s="74"/>
      <c r="IO72" s="74"/>
      <c r="IP72" s="74"/>
      <c r="IQ72" s="74"/>
      <c r="IR72" s="74"/>
      <c r="IS72" s="74"/>
      <c r="IT72" s="74"/>
      <c r="IU72" s="74"/>
      <c r="IV72" s="74"/>
    </row>
    <row r="73" spans="1:256" ht="15.75">
      <c r="A73" s="99">
        <f>A58</f>
        <v>1</v>
      </c>
      <c r="B73" s="99">
        <f aca="true" t="shared" si="3" ref="B73:H73">B58</f>
        <v>2</v>
      </c>
      <c r="C73" s="99">
        <f t="shared" si="3"/>
        <v>3</v>
      </c>
      <c r="D73" s="99">
        <f t="shared" si="3"/>
        <v>4</v>
      </c>
      <c r="E73" s="99">
        <f t="shared" si="3"/>
        <v>5</v>
      </c>
      <c r="F73" s="99">
        <f t="shared" si="3"/>
        <v>6</v>
      </c>
      <c r="G73" s="99">
        <f t="shared" si="3"/>
        <v>7</v>
      </c>
      <c r="H73" s="99">
        <f t="shared" si="3"/>
        <v>8</v>
      </c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4"/>
      <c r="BG73" s="74"/>
      <c r="BH73" s="74"/>
      <c r="BI73" s="74"/>
      <c r="BJ73" s="74"/>
      <c r="BK73" s="74"/>
      <c r="BL73" s="74"/>
      <c r="BM73" s="74"/>
      <c r="BN73" s="74"/>
      <c r="BO73" s="74"/>
      <c r="BP73" s="74"/>
      <c r="BQ73" s="74"/>
      <c r="BR73" s="74"/>
      <c r="BS73" s="74"/>
      <c r="BT73" s="74"/>
      <c r="BU73" s="74"/>
      <c r="BV73" s="74"/>
      <c r="BW73" s="74"/>
      <c r="BX73" s="74"/>
      <c r="BY73" s="74"/>
      <c r="BZ73" s="74"/>
      <c r="CA73" s="74"/>
      <c r="CB73" s="74"/>
      <c r="CC73" s="74"/>
      <c r="CD73" s="74"/>
      <c r="CE73" s="74"/>
      <c r="CF73" s="74"/>
      <c r="CG73" s="74"/>
      <c r="CH73" s="74"/>
      <c r="CI73" s="74"/>
      <c r="CJ73" s="74"/>
      <c r="CK73" s="74"/>
      <c r="CL73" s="74"/>
      <c r="CM73" s="74"/>
      <c r="CN73" s="74"/>
      <c r="CO73" s="74"/>
      <c r="CP73" s="74"/>
      <c r="CQ73" s="74"/>
      <c r="CR73" s="74"/>
      <c r="CS73" s="74"/>
      <c r="CT73" s="74"/>
      <c r="CU73" s="74"/>
      <c r="CV73" s="74"/>
      <c r="CW73" s="74"/>
      <c r="CX73" s="74"/>
      <c r="CY73" s="74"/>
      <c r="CZ73" s="74"/>
      <c r="DA73" s="74"/>
      <c r="DB73" s="74"/>
      <c r="DC73" s="74"/>
      <c r="DD73" s="74"/>
      <c r="DE73" s="74"/>
      <c r="DF73" s="74"/>
      <c r="DG73" s="74"/>
      <c r="DH73" s="74"/>
      <c r="DI73" s="74"/>
      <c r="DJ73" s="74"/>
      <c r="DK73" s="74"/>
      <c r="DL73" s="74"/>
      <c r="DM73" s="74"/>
      <c r="DN73" s="74"/>
      <c r="DO73" s="74"/>
      <c r="DP73" s="74"/>
      <c r="DQ73" s="74"/>
      <c r="DR73" s="74"/>
      <c r="DS73" s="74"/>
      <c r="DT73" s="74"/>
      <c r="DU73" s="74"/>
      <c r="DV73" s="74"/>
      <c r="DW73" s="74"/>
      <c r="DX73" s="74"/>
      <c r="DY73" s="74"/>
      <c r="DZ73" s="74"/>
      <c r="EA73" s="74"/>
      <c r="EB73" s="74"/>
      <c r="EC73" s="74"/>
      <c r="ED73" s="74"/>
      <c r="EE73" s="74"/>
      <c r="EF73" s="74"/>
      <c r="EG73" s="74"/>
      <c r="EH73" s="74"/>
      <c r="EI73" s="74"/>
      <c r="EJ73" s="74"/>
      <c r="EK73" s="74"/>
      <c r="EL73" s="74"/>
      <c r="EM73" s="74"/>
      <c r="EN73" s="74"/>
      <c r="EO73" s="74"/>
      <c r="EP73" s="74"/>
      <c r="EQ73" s="74"/>
      <c r="ER73" s="74"/>
      <c r="ES73" s="74"/>
      <c r="ET73" s="74"/>
      <c r="EU73" s="74"/>
      <c r="EV73" s="74"/>
      <c r="EW73" s="74"/>
      <c r="EX73" s="74"/>
      <c r="EY73" s="74"/>
      <c r="EZ73" s="74"/>
      <c r="FA73" s="74"/>
      <c r="FB73" s="74"/>
      <c r="FC73" s="74"/>
      <c r="FD73" s="74"/>
      <c r="FE73" s="74"/>
      <c r="FF73" s="74"/>
      <c r="FG73" s="74"/>
      <c r="FH73" s="74"/>
      <c r="FI73" s="74"/>
      <c r="FJ73" s="74"/>
      <c r="FK73" s="74"/>
      <c r="FL73" s="74"/>
      <c r="FM73" s="74"/>
      <c r="FN73" s="74"/>
      <c r="FO73" s="74"/>
      <c r="FP73" s="74"/>
      <c r="FQ73" s="74"/>
      <c r="FR73" s="74"/>
      <c r="FS73" s="74"/>
      <c r="FT73" s="74"/>
      <c r="FU73" s="74"/>
      <c r="FV73" s="74"/>
      <c r="FW73" s="74"/>
      <c r="FX73" s="74"/>
      <c r="FY73" s="74"/>
      <c r="FZ73" s="74"/>
      <c r="GA73" s="74"/>
      <c r="GB73" s="74"/>
      <c r="GC73" s="74"/>
      <c r="GD73" s="74"/>
      <c r="GE73" s="74"/>
      <c r="GF73" s="74"/>
      <c r="GG73" s="74"/>
      <c r="GH73" s="74"/>
      <c r="GI73" s="74"/>
      <c r="GJ73" s="74"/>
      <c r="GK73" s="74"/>
      <c r="GL73" s="74"/>
      <c r="GM73" s="74"/>
      <c r="GN73" s="74"/>
      <c r="GO73" s="74"/>
      <c r="GP73" s="74"/>
      <c r="GQ73" s="74"/>
      <c r="GR73" s="74"/>
      <c r="GS73" s="74"/>
      <c r="GT73" s="74"/>
      <c r="GU73" s="74"/>
      <c r="GV73" s="74"/>
      <c r="GW73" s="74"/>
      <c r="GX73" s="74"/>
      <c r="GY73" s="74"/>
      <c r="GZ73" s="74"/>
      <c r="HA73" s="74"/>
      <c r="HB73" s="74"/>
      <c r="HC73" s="74"/>
      <c r="HD73" s="74"/>
      <c r="HE73" s="74"/>
      <c r="HF73" s="74"/>
      <c r="HG73" s="74"/>
      <c r="HH73" s="74"/>
      <c r="HI73" s="74"/>
      <c r="HJ73" s="74"/>
      <c r="HK73" s="74"/>
      <c r="HL73" s="74"/>
      <c r="HM73" s="74"/>
      <c r="HN73" s="74"/>
      <c r="HO73" s="74"/>
      <c r="HP73" s="74"/>
      <c r="HQ73" s="74"/>
      <c r="HR73" s="74"/>
      <c r="HS73" s="74"/>
      <c r="HT73" s="74"/>
      <c r="HU73" s="74"/>
      <c r="HV73" s="74"/>
      <c r="HW73" s="74"/>
      <c r="HX73" s="74"/>
      <c r="HY73" s="74"/>
      <c r="HZ73" s="74"/>
      <c r="IA73" s="74"/>
      <c r="IB73" s="74"/>
      <c r="IC73" s="74"/>
      <c r="ID73" s="74"/>
      <c r="IE73" s="74"/>
      <c r="IF73" s="74"/>
      <c r="IG73" s="74"/>
      <c r="IH73" s="74"/>
      <c r="II73" s="74"/>
      <c r="IJ73" s="74"/>
      <c r="IK73" s="74"/>
      <c r="IL73" s="74"/>
      <c r="IM73" s="74"/>
      <c r="IN73" s="74"/>
      <c r="IO73" s="74"/>
      <c r="IP73" s="74"/>
      <c r="IQ73" s="74"/>
      <c r="IR73" s="74"/>
      <c r="IS73" s="74"/>
      <c r="IT73" s="74"/>
      <c r="IU73" s="74"/>
      <c r="IV73" s="74"/>
    </row>
    <row r="74" spans="1:256" ht="15.75">
      <c r="A74" s="181" t="s">
        <v>170</v>
      </c>
      <c r="B74" s="183" t="s">
        <v>171</v>
      </c>
      <c r="C74" s="51" t="s">
        <v>75</v>
      </c>
      <c r="D74" s="138">
        <v>1248.37</v>
      </c>
      <c r="E74" s="138">
        <v>1468.47</v>
      </c>
      <c r="F74" s="100">
        <v>1717.18</v>
      </c>
      <c r="G74" s="101">
        <v>2552.09</v>
      </c>
      <c r="H74" s="101">
        <v>2660.48</v>
      </c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02"/>
      <c r="AV74" s="102"/>
      <c r="AW74" s="102"/>
      <c r="AX74" s="102"/>
      <c r="AY74" s="102"/>
      <c r="AZ74" s="102"/>
      <c r="BA74" s="102"/>
      <c r="BB74" s="102"/>
      <c r="BC74" s="102"/>
      <c r="BD74" s="102"/>
      <c r="BE74" s="102"/>
      <c r="BF74" s="102"/>
      <c r="BG74" s="102"/>
      <c r="BH74" s="102"/>
      <c r="BI74" s="102"/>
      <c r="BJ74" s="102"/>
      <c r="BK74" s="102"/>
      <c r="BL74" s="102"/>
      <c r="BM74" s="102"/>
      <c r="BN74" s="102"/>
      <c r="BO74" s="102"/>
      <c r="BP74" s="102"/>
      <c r="BQ74" s="102"/>
      <c r="BR74" s="102"/>
      <c r="BS74" s="102"/>
      <c r="BT74" s="102"/>
      <c r="BU74" s="102"/>
      <c r="BV74" s="102"/>
      <c r="BW74" s="102"/>
      <c r="BX74" s="102"/>
      <c r="BY74" s="102"/>
      <c r="BZ74" s="102"/>
      <c r="CA74" s="102"/>
      <c r="CB74" s="102"/>
      <c r="CC74" s="102"/>
      <c r="CD74" s="102"/>
      <c r="CE74" s="102"/>
      <c r="CF74" s="102"/>
      <c r="CG74" s="102"/>
      <c r="CH74" s="102"/>
      <c r="CI74" s="102"/>
      <c r="CJ74" s="102"/>
      <c r="CK74" s="102"/>
      <c r="CL74" s="102"/>
      <c r="CM74" s="102"/>
      <c r="CN74" s="102"/>
      <c r="CO74" s="102"/>
      <c r="CP74" s="102"/>
      <c r="CQ74" s="102"/>
      <c r="CR74" s="102"/>
      <c r="CS74" s="102"/>
      <c r="CT74" s="102"/>
      <c r="CU74" s="102"/>
      <c r="CV74" s="102"/>
      <c r="CW74" s="102"/>
      <c r="CX74" s="102"/>
      <c r="CY74" s="102"/>
      <c r="CZ74" s="102"/>
      <c r="DA74" s="102"/>
      <c r="DB74" s="102"/>
      <c r="DC74" s="102"/>
      <c r="DD74" s="102"/>
      <c r="DE74" s="102"/>
      <c r="DF74" s="102"/>
      <c r="DG74" s="102"/>
      <c r="DH74" s="102"/>
      <c r="DI74" s="102"/>
      <c r="DJ74" s="102"/>
      <c r="DK74" s="102"/>
      <c r="DL74" s="102"/>
      <c r="DM74" s="102"/>
      <c r="DN74" s="102"/>
      <c r="DO74" s="102"/>
      <c r="DP74" s="102"/>
      <c r="DQ74" s="102"/>
      <c r="DR74" s="102"/>
      <c r="DS74" s="102"/>
      <c r="DT74" s="102"/>
      <c r="DU74" s="102"/>
      <c r="DV74" s="102"/>
      <c r="DW74" s="102"/>
      <c r="DX74" s="102"/>
      <c r="DY74" s="102"/>
      <c r="DZ74" s="102"/>
      <c r="EA74" s="102"/>
      <c r="EB74" s="102"/>
      <c r="EC74" s="102"/>
      <c r="ED74" s="102"/>
      <c r="EE74" s="102"/>
      <c r="EF74" s="102"/>
      <c r="EG74" s="102"/>
      <c r="EH74" s="102"/>
      <c r="EI74" s="102"/>
      <c r="EJ74" s="102"/>
      <c r="EK74" s="102"/>
      <c r="EL74" s="102"/>
      <c r="EM74" s="102"/>
      <c r="EN74" s="102"/>
      <c r="EO74" s="102"/>
      <c r="EP74" s="102"/>
      <c r="EQ74" s="102"/>
      <c r="ER74" s="102"/>
      <c r="ES74" s="102"/>
      <c r="ET74" s="102"/>
      <c r="EU74" s="102"/>
      <c r="EV74" s="102"/>
      <c r="EW74" s="102"/>
      <c r="EX74" s="102"/>
      <c r="EY74" s="102"/>
      <c r="EZ74" s="102"/>
      <c r="FA74" s="102"/>
      <c r="FB74" s="102"/>
      <c r="FC74" s="102"/>
      <c r="FD74" s="102"/>
      <c r="FE74" s="102"/>
      <c r="FF74" s="102"/>
      <c r="FG74" s="102"/>
      <c r="FH74" s="102"/>
      <c r="FI74" s="102"/>
      <c r="FJ74" s="102"/>
      <c r="FK74" s="102"/>
      <c r="FL74" s="102"/>
      <c r="FM74" s="102"/>
      <c r="FN74" s="102"/>
      <c r="FO74" s="102"/>
      <c r="FP74" s="102"/>
      <c r="FQ74" s="102"/>
      <c r="FR74" s="102"/>
      <c r="FS74" s="102"/>
      <c r="FT74" s="102"/>
      <c r="FU74" s="102"/>
      <c r="FV74" s="102"/>
      <c r="FW74" s="102"/>
      <c r="FX74" s="102"/>
      <c r="FY74" s="102"/>
      <c r="FZ74" s="102"/>
      <c r="GA74" s="102"/>
      <c r="GB74" s="102"/>
      <c r="GC74" s="102"/>
      <c r="GD74" s="102"/>
      <c r="GE74" s="102"/>
      <c r="GF74" s="102"/>
      <c r="GG74" s="102"/>
      <c r="GH74" s="102"/>
      <c r="GI74" s="102"/>
      <c r="GJ74" s="102"/>
      <c r="GK74" s="102"/>
      <c r="GL74" s="102"/>
      <c r="GM74" s="102"/>
      <c r="GN74" s="102"/>
      <c r="GO74" s="102"/>
      <c r="GP74" s="102"/>
      <c r="GQ74" s="102"/>
      <c r="GR74" s="102"/>
      <c r="GS74" s="102"/>
      <c r="GT74" s="102"/>
      <c r="GU74" s="102"/>
      <c r="GV74" s="102"/>
      <c r="GW74" s="102"/>
      <c r="GX74" s="102"/>
      <c r="GY74" s="102"/>
      <c r="GZ74" s="102"/>
      <c r="HA74" s="102"/>
      <c r="HB74" s="102"/>
      <c r="HC74" s="102"/>
      <c r="HD74" s="102"/>
      <c r="HE74" s="102"/>
      <c r="HF74" s="102"/>
      <c r="HG74" s="102"/>
      <c r="HH74" s="102"/>
      <c r="HI74" s="102"/>
      <c r="HJ74" s="102"/>
      <c r="HK74" s="102"/>
      <c r="HL74" s="102"/>
      <c r="HM74" s="102"/>
      <c r="HN74" s="102"/>
      <c r="HO74" s="102"/>
      <c r="HP74" s="102"/>
      <c r="HQ74" s="102"/>
      <c r="HR74" s="102"/>
      <c r="HS74" s="102"/>
      <c r="HT74" s="102"/>
      <c r="HU74" s="102"/>
      <c r="HV74" s="102"/>
      <c r="HW74" s="102"/>
      <c r="HX74" s="102"/>
      <c r="HY74" s="102"/>
      <c r="HZ74" s="102"/>
      <c r="IA74" s="102"/>
      <c r="IB74" s="102"/>
      <c r="IC74" s="102"/>
      <c r="ID74" s="102"/>
      <c r="IE74" s="102"/>
      <c r="IF74" s="102"/>
      <c r="IG74" s="102"/>
      <c r="IH74" s="102"/>
      <c r="II74" s="102"/>
      <c r="IJ74" s="102"/>
      <c r="IK74" s="102"/>
      <c r="IL74" s="102"/>
      <c r="IM74" s="102"/>
      <c r="IN74" s="102"/>
      <c r="IO74" s="102"/>
      <c r="IP74" s="102"/>
      <c r="IQ74" s="102"/>
      <c r="IR74" s="102"/>
      <c r="IS74" s="102"/>
      <c r="IT74" s="102"/>
      <c r="IU74" s="102"/>
      <c r="IV74" s="102"/>
    </row>
    <row r="75" spans="1:256" ht="15.75">
      <c r="A75" s="182"/>
      <c r="B75" s="184"/>
      <c r="C75" s="103" t="s">
        <v>62</v>
      </c>
      <c r="D75" s="139"/>
      <c r="E75" s="139"/>
      <c r="F75" s="104">
        <v>30.2</v>
      </c>
      <c r="G75" s="105">
        <f>G74/G24*100</f>
        <v>30.199961186371688</v>
      </c>
      <c r="H75" s="105">
        <f>H74/H24*100</f>
        <v>30.199987740563067</v>
      </c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106"/>
      <c r="DN75" s="106"/>
      <c r="DO75" s="106"/>
      <c r="DP75" s="106"/>
      <c r="DQ75" s="106"/>
      <c r="DR75" s="106"/>
      <c r="DS75" s="106"/>
      <c r="DT75" s="106"/>
      <c r="DU75" s="106"/>
      <c r="DV75" s="106"/>
      <c r="DW75" s="106"/>
      <c r="DX75" s="106"/>
      <c r="DY75" s="106"/>
      <c r="DZ75" s="106"/>
      <c r="EA75" s="106"/>
      <c r="EB75" s="106"/>
      <c r="EC75" s="106"/>
      <c r="ED75" s="106"/>
      <c r="EE75" s="106"/>
      <c r="EF75" s="106"/>
      <c r="EG75" s="106"/>
      <c r="EH75" s="106"/>
      <c r="EI75" s="106"/>
      <c r="EJ75" s="106"/>
      <c r="EK75" s="106"/>
      <c r="EL75" s="106"/>
      <c r="EM75" s="106"/>
      <c r="EN75" s="106"/>
      <c r="EO75" s="106"/>
      <c r="EP75" s="106"/>
      <c r="EQ75" s="106"/>
      <c r="ER75" s="106"/>
      <c r="ES75" s="106"/>
      <c r="ET75" s="106"/>
      <c r="EU75" s="106"/>
      <c r="EV75" s="106"/>
      <c r="EW75" s="106"/>
      <c r="EX75" s="106"/>
      <c r="EY75" s="106"/>
      <c r="EZ75" s="106"/>
      <c r="FA75" s="106"/>
      <c r="FB75" s="106"/>
      <c r="FC75" s="106"/>
      <c r="FD75" s="106"/>
      <c r="FE75" s="106"/>
      <c r="FF75" s="106"/>
      <c r="FG75" s="106"/>
      <c r="FH75" s="106"/>
      <c r="FI75" s="106"/>
      <c r="FJ75" s="106"/>
      <c r="FK75" s="106"/>
      <c r="FL75" s="106"/>
      <c r="FM75" s="106"/>
      <c r="FN75" s="106"/>
      <c r="FO75" s="106"/>
      <c r="FP75" s="106"/>
      <c r="FQ75" s="106"/>
      <c r="FR75" s="106"/>
      <c r="FS75" s="106"/>
      <c r="FT75" s="106"/>
      <c r="FU75" s="106"/>
      <c r="FV75" s="106"/>
      <c r="FW75" s="106"/>
      <c r="FX75" s="106"/>
      <c r="FY75" s="106"/>
      <c r="FZ75" s="106"/>
      <c r="GA75" s="106"/>
      <c r="GB75" s="106"/>
      <c r="GC75" s="106"/>
      <c r="GD75" s="106"/>
      <c r="GE75" s="106"/>
      <c r="GF75" s="106"/>
      <c r="GG75" s="106"/>
      <c r="GH75" s="106"/>
      <c r="GI75" s="106"/>
      <c r="GJ75" s="106"/>
      <c r="GK75" s="106"/>
      <c r="GL75" s="106"/>
      <c r="GM75" s="106"/>
      <c r="GN75" s="106"/>
      <c r="GO75" s="106"/>
      <c r="GP75" s="106"/>
      <c r="GQ75" s="106"/>
      <c r="GR75" s="106"/>
      <c r="GS75" s="106"/>
      <c r="GT75" s="106"/>
      <c r="GU75" s="106"/>
      <c r="GV75" s="106"/>
      <c r="GW75" s="106"/>
      <c r="GX75" s="106"/>
      <c r="GY75" s="106"/>
      <c r="GZ75" s="106"/>
      <c r="HA75" s="106"/>
      <c r="HB75" s="106"/>
      <c r="HC75" s="106"/>
      <c r="HD75" s="106"/>
      <c r="HE75" s="106"/>
      <c r="HF75" s="106"/>
      <c r="HG75" s="106"/>
      <c r="HH75" s="106"/>
      <c r="HI75" s="106"/>
      <c r="HJ75" s="106"/>
      <c r="HK75" s="106"/>
      <c r="HL75" s="106"/>
      <c r="HM75" s="106"/>
      <c r="HN75" s="106"/>
      <c r="HO75" s="106"/>
      <c r="HP75" s="106"/>
      <c r="HQ75" s="106"/>
      <c r="HR75" s="106"/>
      <c r="HS75" s="106"/>
      <c r="HT75" s="106"/>
      <c r="HU75" s="106"/>
      <c r="HV75" s="106"/>
      <c r="HW75" s="106"/>
      <c r="HX75" s="106"/>
      <c r="HY75" s="106"/>
      <c r="HZ75" s="106"/>
      <c r="IA75" s="106"/>
      <c r="IB75" s="106"/>
      <c r="IC75" s="106"/>
      <c r="ID75" s="106"/>
      <c r="IE75" s="106"/>
      <c r="IF75" s="106"/>
      <c r="IG75" s="106"/>
      <c r="IH75" s="106"/>
      <c r="II75" s="106"/>
      <c r="IJ75" s="106"/>
      <c r="IK75" s="106"/>
      <c r="IL75" s="106"/>
      <c r="IM75" s="106"/>
      <c r="IN75" s="106"/>
      <c r="IO75" s="106"/>
      <c r="IP75" s="106"/>
      <c r="IQ75" s="106"/>
      <c r="IR75" s="106"/>
      <c r="IS75" s="106"/>
      <c r="IT75" s="106"/>
      <c r="IU75" s="106"/>
      <c r="IV75" s="106"/>
    </row>
    <row r="76" spans="1:256" ht="15.75">
      <c r="A76" s="51" t="s">
        <v>172</v>
      </c>
      <c r="B76" s="107" t="s">
        <v>173</v>
      </c>
      <c r="C76" s="51" t="s">
        <v>75</v>
      </c>
      <c r="D76" s="138"/>
      <c r="E76" s="138"/>
      <c r="F76" s="108">
        <v>586.41</v>
      </c>
      <c r="G76" s="108">
        <v>0</v>
      </c>
      <c r="H76" s="108">
        <v>781.87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2"/>
      <c r="AM76" s="102"/>
      <c r="AN76" s="102"/>
      <c r="AO76" s="102"/>
      <c r="AP76" s="102"/>
      <c r="AQ76" s="102"/>
      <c r="AR76" s="102"/>
      <c r="AS76" s="102"/>
      <c r="AT76" s="102"/>
      <c r="AU76" s="102"/>
      <c r="AV76" s="102"/>
      <c r="AW76" s="102"/>
      <c r="AX76" s="102"/>
      <c r="AY76" s="102"/>
      <c r="AZ76" s="102"/>
      <c r="BA76" s="102"/>
      <c r="BB76" s="102"/>
      <c r="BC76" s="102"/>
      <c r="BD76" s="102"/>
      <c r="BE76" s="102"/>
      <c r="BF76" s="102"/>
      <c r="BG76" s="102"/>
      <c r="BH76" s="102"/>
      <c r="BI76" s="102"/>
      <c r="BJ76" s="102"/>
      <c r="BK76" s="102"/>
      <c r="BL76" s="102"/>
      <c r="BM76" s="102"/>
      <c r="BN76" s="102"/>
      <c r="BO76" s="102"/>
      <c r="BP76" s="102"/>
      <c r="BQ76" s="102"/>
      <c r="BR76" s="102"/>
      <c r="BS76" s="102"/>
      <c r="BT76" s="102"/>
      <c r="BU76" s="102"/>
      <c r="BV76" s="102"/>
      <c r="BW76" s="102"/>
      <c r="BX76" s="102"/>
      <c r="BY76" s="102"/>
      <c r="BZ76" s="102"/>
      <c r="CA76" s="102"/>
      <c r="CB76" s="102"/>
      <c r="CC76" s="102"/>
      <c r="CD76" s="102"/>
      <c r="CE76" s="102"/>
      <c r="CF76" s="102"/>
      <c r="CG76" s="102"/>
      <c r="CH76" s="102"/>
      <c r="CI76" s="102"/>
      <c r="CJ76" s="102"/>
      <c r="CK76" s="102"/>
      <c r="CL76" s="102"/>
      <c r="CM76" s="102"/>
      <c r="CN76" s="102"/>
      <c r="CO76" s="102"/>
      <c r="CP76" s="102"/>
      <c r="CQ76" s="102"/>
      <c r="CR76" s="102"/>
      <c r="CS76" s="102"/>
      <c r="CT76" s="102"/>
      <c r="CU76" s="102"/>
      <c r="CV76" s="102"/>
      <c r="CW76" s="102"/>
      <c r="CX76" s="102"/>
      <c r="CY76" s="102"/>
      <c r="CZ76" s="102"/>
      <c r="DA76" s="102"/>
      <c r="DB76" s="102"/>
      <c r="DC76" s="102"/>
      <c r="DD76" s="102"/>
      <c r="DE76" s="102"/>
      <c r="DF76" s="102"/>
      <c r="DG76" s="102"/>
      <c r="DH76" s="102"/>
      <c r="DI76" s="102"/>
      <c r="DJ76" s="102"/>
      <c r="DK76" s="102"/>
      <c r="DL76" s="102"/>
      <c r="DM76" s="102"/>
      <c r="DN76" s="102"/>
      <c r="DO76" s="102"/>
      <c r="DP76" s="102"/>
      <c r="DQ76" s="102"/>
      <c r="DR76" s="102"/>
      <c r="DS76" s="102"/>
      <c r="DT76" s="102"/>
      <c r="DU76" s="102"/>
      <c r="DV76" s="102"/>
      <c r="DW76" s="102"/>
      <c r="DX76" s="102"/>
      <c r="DY76" s="102"/>
      <c r="DZ76" s="102"/>
      <c r="EA76" s="102"/>
      <c r="EB76" s="102"/>
      <c r="EC76" s="102"/>
      <c r="ED76" s="102"/>
      <c r="EE76" s="102"/>
      <c r="EF76" s="102"/>
      <c r="EG76" s="102"/>
      <c r="EH76" s="102"/>
      <c r="EI76" s="102"/>
      <c r="EJ76" s="102"/>
      <c r="EK76" s="102"/>
      <c r="EL76" s="102"/>
      <c r="EM76" s="102"/>
      <c r="EN76" s="102"/>
      <c r="EO76" s="102"/>
      <c r="EP76" s="102"/>
      <c r="EQ76" s="102"/>
      <c r="ER76" s="102"/>
      <c r="ES76" s="102"/>
      <c r="ET76" s="102"/>
      <c r="EU76" s="102"/>
      <c r="EV76" s="102"/>
      <c r="EW76" s="102"/>
      <c r="EX76" s="102"/>
      <c r="EY76" s="102"/>
      <c r="EZ76" s="102"/>
      <c r="FA76" s="102"/>
      <c r="FB76" s="102"/>
      <c r="FC76" s="102"/>
      <c r="FD76" s="102"/>
      <c r="FE76" s="102"/>
      <c r="FF76" s="102"/>
      <c r="FG76" s="102"/>
      <c r="FH76" s="102"/>
      <c r="FI76" s="102"/>
      <c r="FJ76" s="102"/>
      <c r="FK76" s="102"/>
      <c r="FL76" s="102"/>
      <c r="FM76" s="102"/>
      <c r="FN76" s="102"/>
      <c r="FO76" s="102"/>
      <c r="FP76" s="102"/>
      <c r="FQ76" s="102"/>
      <c r="FR76" s="102"/>
      <c r="FS76" s="102"/>
      <c r="FT76" s="102"/>
      <c r="FU76" s="102"/>
      <c r="FV76" s="102"/>
      <c r="FW76" s="102"/>
      <c r="FX76" s="102"/>
      <c r="FY76" s="102"/>
      <c r="FZ76" s="102"/>
      <c r="GA76" s="102"/>
      <c r="GB76" s="102"/>
      <c r="GC76" s="102"/>
      <c r="GD76" s="102"/>
      <c r="GE76" s="102"/>
      <c r="GF76" s="102"/>
      <c r="GG76" s="102"/>
      <c r="GH76" s="102"/>
      <c r="GI76" s="102"/>
      <c r="GJ76" s="102"/>
      <c r="GK76" s="102"/>
      <c r="GL76" s="102"/>
      <c r="GM76" s="102"/>
      <c r="GN76" s="102"/>
      <c r="GO76" s="102"/>
      <c r="GP76" s="102"/>
      <c r="GQ76" s="102"/>
      <c r="GR76" s="102"/>
      <c r="GS76" s="102"/>
      <c r="GT76" s="102"/>
      <c r="GU76" s="102"/>
      <c r="GV76" s="102"/>
      <c r="GW76" s="102"/>
      <c r="GX76" s="102"/>
      <c r="GY76" s="102"/>
      <c r="GZ76" s="102"/>
      <c r="HA76" s="102"/>
      <c r="HB76" s="102"/>
      <c r="HC76" s="102"/>
      <c r="HD76" s="102"/>
      <c r="HE76" s="102"/>
      <c r="HF76" s="102"/>
      <c r="HG76" s="102"/>
      <c r="HH76" s="102"/>
      <c r="HI76" s="102"/>
      <c r="HJ76" s="102"/>
      <c r="HK76" s="102"/>
      <c r="HL76" s="102"/>
      <c r="HM76" s="102"/>
      <c r="HN76" s="102"/>
      <c r="HO76" s="102"/>
      <c r="HP76" s="102"/>
      <c r="HQ76" s="102"/>
      <c r="HR76" s="102"/>
      <c r="HS76" s="102"/>
      <c r="HT76" s="102"/>
      <c r="HU76" s="102"/>
      <c r="HV76" s="102"/>
      <c r="HW76" s="102"/>
      <c r="HX76" s="102"/>
      <c r="HY76" s="102"/>
      <c r="HZ76" s="102"/>
      <c r="IA76" s="102"/>
      <c r="IB76" s="102"/>
      <c r="IC76" s="102"/>
      <c r="ID76" s="102"/>
      <c r="IE76" s="102"/>
      <c r="IF76" s="102"/>
      <c r="IG76" s="102"/>
      <c r="IH76" s="102"/>
      <c r="II76" s="102"/>
      <c r="IJ76" s="102"/>
      <c r="IK76" s="102"/>
      <c r="IL76" s="102"/>
      <c r="IM76" s="102"/>
      <c r="IN76" s="102"/>
      <c r="IO76" s="102"/>
      <c r="IP76" s="102"/>
      <c r="IQ76" s="102"/>
      <c r="IR76" s="102"/>
      <c r="IS76" s="102"/>
      <c r="IT76" s="102"/>
      <c r="IU76" s="102"/>
      <c r="IV76" s="102"/>
    </row>
    <row r="77" spans="1:256" ht="15.75">
      <c r="A77" s="87" t="s">
        <v>174</v>
      </c>
      <c r="B77" s="109" t="s">
        <v>175</v>
      </c>
      <c r="C77" s="87" t="s">
        <v>75</v>
      </c>
      <c r="D77" s="140">
        <v>0</v>
      </c>
      <c r="E77" s="140">
        <v>0</v>
      </c>
      <c r="F77" s="110">
        <v>0</v>
      </c>
      <c r="G77" s="96">
        <f>(G49+G84+G82+G83)/0.8*0.2</f>
        <v>0</v>
      </c>
      <c r="H77" s="96">
        <f>(H49+H84+H82+H83)/0.8*0.2</f>
        <v>0</v>
      </c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  <c r="IK77" s="111"/>
      <c r="IL77" s="111"/>
      <c r="IM77" s="111"/>
      <c r="IN77" s="111"/>
      <c r="IO77" s="111"/>
      <c r="IP77" s="111"/>
      <c r="IQ77" s="111"/>
      <c r="IR77" s="111"/>
      <c r="IS77" s="111"/>
      <c r="IT77" s="111"/>
      <c r="IU77" s="111"/>
      <c r="IV77" s="111"/>
    </row>
    <row r="78" spans="1:256" ht="15.75">
      <c r="A78" s="103" t="s">
        <v>176</v>
      </c>
      <c r="B78" s="112" t="s">
        <v>177</v>
      </c>
      <c r="C78" s="103" t="s">
        <v>75</v>
      </c>
      <c r="D78" s="141">
        <v>0</v>
      </c>
      <c r="E78" s="141">
        <v>0</v>
      </c>
      <c r="F78" s="113">
        <v>0</v>
      </c>
      <c r="G78" s="105"/>
      <c r="H78" s="105">
        <f>H84/0.8*0.2</f>
        <v>0</v>
      </c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6"/>
      <c r="BG78" s="106"/>
      <c r="BH78" s="106"/>
      <c r="BI78" s="106"/>
      <c r="BJ78" s="106"/>
      <c r="BK78" s="106"/>
      <c r="BL78" s="106"/>
      <c r="BM78" s="106"/>
      <c r="BN78" s="106"/>
      <c r="BO78" s="106"/>
      <c r="BP78" s="106"/>
      <c r="BQ78" s="106"/>
      <c r="BR78" s="106"/>
      <c r="BS78" s="106"/>
      <c r="BT78" s="106"/>
      <c r="BU78" s="106"/>
      <c r="BV78" s="106"/>
      <c r="BW78" s="106"/>
      <c r="BX78" s="106"/>
      <c r="BY78" s="106"/>
      <c r="BZ78" s="106"/>
      <c r="CA78" s="106"/>
      <c r="CB78" s="106"/>
      <c r="CC78" s="106"/>
      <c r="CD78" s="106"/>
      <c r="CE78" s="106"/>
      <c r="CF78" s="106"/>
      <c r="CG78" s="106"/>
      <c r="CH78" s="106"/>
      <c r="CI78" s="106"/>
      <c r="CJ78" s="106"/>
      <c r="CK78" s="106"/>
      <c r="CL78" s="106"/>
      <c r="CM78" s="106"/>
      <c r="CN78" s="106"/>
      <c r="CO78" s="106"/>
      <c r="CP78" s="106"/>
      <c r="CQ78" s="106"/>
      <c r="CR78" s="106"/>
      <c r="CS78" s="106"/>
      <c r="CT78" s="106"/>
      <c r="CU78" s="106"/>
      <c r="CV78" s="106"/>
      <c r="CW78" s="106"/>
      <c r="CX78" s="106"/>
      <c r="CY78" s="106"/>
      <c r="CZ78" s="106"/>
      <c r="DA78" s="106"/>
      <c r="DB78" s="106"/>
      <c r="DC78" s="106"/>
      <c r="DD78" s="106"/>
      <c r="DE78" s="106"/>
      <c r="DF78" s="106"/>
      <c r="DG78" s="106"/>
      <c r="DH78" s="106"/>
      <c r="DI78" s="106"/>
      <c r="DJ78" s="106"/>
      <c r="DK78" s="106"/>
      <c r="DL78" s="106"/>
      <c r="DM78" s="106"/>
      <c r="DN78" s="106"/>
      <c r="DO78" s="106"/>
      <c r="DP78" s="106"/>
      <c r="DQ78" s="106"/>
      <c r="DR78" s="106"/>
      <c r="DS78" s="106"/>
      <c r="DT78" s="106"/>
      <c r="DU78" s="106"/>
      <c r="DV78" s="106"/>
      <c r="DW78" s="106"/>
      <c r="DX78" s="106"/>
      <c r="DY78" s="106"/>
      <c r="DZ78" s="106"/>
      <c r="EA78" s="106"/>
      <c r="EB78" s="106"/>
      <c r="EC78" s="106"/>
      <c r="ED78" s="106"/>
      <c r="EE78" s="106"/>
      <c r="EF78" s="106"/>
      <c r="EG78" s="106"/>
      <c r="EH78" s="106"/>
      <c r="EI78" s="106"/>
      <c r="EJ78" s="106"/>
      <c r="EK78" s="106"/>
      <c r="EL78" s="106"/>
      <c r="EM78" s="106"/>
      <c r="EN78" s="106"/>
      <c r="EO78" s="106"/>
      <c r="EP78" s="106"/>
      <c r="EQ78" s="106"/>
      <c r="ER78" s="106"/>
      <c r="ES78" s="106"/>
      <c r="ET78" s="106"/>
      <c r="EU78" s="106"/>
      <c r="EV78" s="106"/>
      <c r="EW78" s="106"/>
      <c r="EX78" s="106"/>
      <c r="EY78" s="106"/>
      <c r="EZ78" s="106"/>
      <c r="FA78" s="106"/>
      <c r="FB78" s="106"/>
      <c r="FC78" s="106"/>
      <c r="FD78" s="106"/>
      <c r="FE78" s="106"/>
      <c r="FF78" s="106"/>
      <c r="FG78" s="106"/>
      <c r="FH78" s="106"/>
      <c r="FI78" s="106"/>
      <c r="FJ78" s="106"/>
      <c r="FK78" s="106"/>
      <c r="FL78" s="106"/>
      <c r="FM78" s="106"/>
      <c r="FN78" s="106"/>
      <c r="FO78" s="106"/>
      <c r="FP78" s="106"/>
      <c r="FQ78" s="106"/>
      <c r="FR78" s="106"/>
      <c r="FS78" s="106"/>
      <c r="FT78" s="106"/>
      <c r="FU78" s="106"/>
      <c r="FV78" s="106"/>
      <c r="FW78" s="106"/>
      <c r="FX78" s="106"/>
      <c r="FY78" s="106"/>
      <c r="FZ78" s="106"/>
      <c r="GA78" s="106"/>
      <c r="GB78" s="106"/>
      <c r="GC78" s="106"/>
      <c r="GD78" s="106"/>
      <c r="GE78" s="106"/>
      <c r="GF78" s="106"/>
      <c r="GG78" s="106"/>
      <c r="GH78" s="106"/>
      <c r="GI78" s="106"/>
      <c r="GJ78" s="106"/>
      <c r="GK78" s="106"/>
      <c r="GL78" s="106"/>
      <c r="GM78" s="106"/>
      <c r="GN78" s="106"/>
      <c r="GO78" s="106"/>
      <c r="GP78" s="106"/>
      <c r="GQ78" s="106"/>
      <c r="GR78" s="106"/>
      <c r="GS78" s="106"/>
      <c r="GT78" s="106"/>
      <c r="GU78" s="106"/>
      <c r="GV78" s="106"/>
      <c r="GW78" s="106"/>
      <c r="GX78" s="106"/>
      <c r="GY78" s="106"/>
      <c r="GZ78" s="106"/>
      <c r="HA78" s="106"/>
      <c r="HB78" s="106"/>
      <c r="HC78" s="106"/>
      <c r="HD78" s="106"/>
      <c r="HE78" s="106"/>
      <c r="HF78" s="106"/>
      <c r="HG78" s="106"/>
      <c r="HH78" s="106"/>
      <c r="HI78" s="106"/>
      <c r="HJ78" s="106"/>
      <c r="HK78" s="106"/>
      <c r="HL78" s="106"/>
      <c r="HM78" s="106"/>
      <c r="HN78" s="106"/>
      <c r="HO78" s="106"/>
      <c r="HP78" s="106"/>
      <c r="HQ78" s="106"/>
      <c r="HR78" s="106"/>
      <c r="HS78" s="106"/>
      <c r="HT78" s="106"/>
      <c r="HU78" s="106"/>
      <c r="HV78" s="106"/>
      <c r="HW78" s="106"/>
      <c r="HX78" s="106"/>
      <c r="HY78" s="106"/>
      <c r="HZ78" s="106"/>
      <c r="IA78" s="106"/>
      <c r="IB78" s="106"/>
      <c r="IC78" s="106"/>
      <c r="ID78" s="106"/>
      <c r="IE78" s="106"/>
      <c r="IF78" s="106"/>
      <c r="IG78" s="106"/>
      <c r="IH78" s="106"/>
      <c r="II78" s="106"/>
      <c r="IJ78" s="106"/>
      <c r="IK78" s="106"/>
      <c r="IL78" s="106"/>
      <c r="IM78" s="106"/>
      <c r="IN78" s="106"/>
      <c r="IO78" s="106"/>
      <c r="IP78" s="106"/>
      <c r="IQ78" s="106"/>
      <c r="IR78" s="106"/>
      <c r="IS78" s="106"/>
      <c r="IT78" s="106"/>
      <c r="IU78" s="106"/>
      <c r="IV78" s="106"/>
    </row>
    <row r="79" spans="1:256" ht="15.75">
      <c r="A79" s="51" t="s">
        <v>178</v>
      </c>
      <c r="B79" s="83" t="s">
        <v>179</v>
      </c>
      <c r="C79" s="51" t="s">
        <v>75</v>
      </c>
      <c r="D79" s="138"/>
      <c r="E79" s="138"/>
      <c r="F79" s="114"/>
      <c r="G79" s="115"/>
      <c r="H79" s="115">
        <f>'[2]2.2 II НР i'!D24</f>
        <v>0</v>
      </c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102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102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102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102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102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102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102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102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102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102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102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102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102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102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102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102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102"/>
      <c r="IP79" s="102"/>
      <c r="IQ79" s="102"/>
      <c r="IR79" s="102"/>
      <c r="IS79" s="102"/>
      <c r="IT79" s="102"/>
      <c r="IU79" s="102"/>
      <c r="IV79" s="102"/>
    </row>
    <row r="80" spans="1:256" ht="15.75">
      <c r="A80" s="51" t="s">
        <v>180</v>
      </c>
      <c r="B80" s="83" t="s">
        <v>181</v>
      </c>
      <c r="C80" s="51" t="s">
        <v>75</v>
      </c>
      <c r="D80" s="138">
        <v>452.9</v>
      </c>
      <c r="E80" s="138">
        <v>806.16</v>
      </c>
      <c r="F80" s="100">
        <f>F81</f>
        <v>8331.58</v>
      </c>
      <c r="G80" s="101">
        <f>G81</f>
        <v>1897.13</v>
      </c>
      <c r="H80" s="101">
        <f>H81</f>
        <v>2453.22</v>
      </c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  <c r="AH80" s="102"/>
      <c r="AI80" s="102"/>
      <c r="AJ80" s="102"/>
      <c r="AK80" s="102"/>
      <c r="AL80" s="102"/>
      <c r="AM80" s="102"/>
      <c r="AN80" s="102"/>
      <c r="AO80" s="102"/>
      <c r="AP80" s="102"/>
      <c r="AQ80" s="102"/>
      <c r="AR80" s="102"/>
      <c r="AS80" s="102"/>
      <c r="AT80" s="102"/>
      <c r="AU80" s="102"/>
      <c r="AV80" s="102"/>
      <c r="AW80" s="102"/>
      <c r="AX80" s="102"/>
      <c r="AY80" s="102"/>
      <c r="AZ80" s="102"/>
      <c r="BA80" s="102"/>
      <c r="BB80" s="102"/>
      <c r="BC80" s="102"/>
      <c r="BD80" s="102"/>
      <c r="BE80" s="102"/>
      <c r="BF80" s="102"/>
      <c r="BG80" s="102"/>
      <c r="BH80" s="102"/>
      <c r="BI80" s="102"/>
      <c r="BJ80" s="102"/>
      <c r="BK80" s="102"/>
      <c r="BL80" s="102"/>
      <c r="BM80" s="102"/>
      <c r="BN80" s="102"/>
      <c r="BO80" s="102"/>
      <c r="BP80" s="102"/>
      <c r="BQ80" s="102"/>
      <c r="BR80" s="102"/>
      <c r="BS80" s="102"/>
      <c r="BT80" s="102"/>
      <c r="BU80" s="102"/>
      <c r="BV80" s="102"/>
      <c r="BW80" s="102"/>
      <c r="BX80" s="102"/>
      <c r="BY80" s="102"/>
      <c r="BZ80" s="102"/>
      <c r="CA80" s="102"/>
      <c r="CB80" s="102"/>
      <c r="CC80" s="102"/>
      <c r="CD80" s="10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02"/>
      <c r="DL80" s="10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02"/>
      <c r="ET80" s="102"/>
      <c r="EU80" s="102"/>
      <c r="EV80" s="102"/>
      <c r="EW80" s="102"/>
      <c r="EX80" s="102"/>
      <c r="EY80" s="102"/>
      <c r="EZ80" s="102"/>
      <c r="FA80" s="102"/>
      <c r="FB80" s="102"/>
      <c r="FC80" s="102"/>
      <c r="FD80" s="102"/>
      <c r="FE80" s="102"/>
      <c r="FF80" s="102"/>
      <c r="FG80" s="102"/>
      <c r="FH80" s="102"/>
      <c r="FI80" s="102"/>
      <c r="FJ80" s="102"/>
      <c r="FK80" s="102"/>
      <c r="FL80" s="102"/>
      <c r="FM80" s="102"/>
      <c r="FN80" s="102"/>
      <c r="FO80" s="102"/>
      <c r="FP80" s="102"/>
      <c r="FQ80" s="102"/>
      <c r="FR80" s="102"/>
      <c r="FS80" s="102"/>
      <c r="FT80" s="102"/>
      <c r="FU80" s="102"/>
      <c r="FV80" s="102"/>
      <c r="FW80" s="102"/>
      <c r="FX80" s="102"/>
      <c r="FY80" s="102"/>
      <c r="FZ80" s="102"/>
      <c r="GA80" s="102"/>
      <c r="GB80" s="102"/>
      <c r="GC80" s="102"/>
      <c r="GD80" s="102"/>
      <c r="GE80" s="102"/>
      <c r="GF80" s="102"/>
      <c r="GG80" s="102"/>
      <c r="GH80" s="102"/>
      <c r="GI80" s="102"/>
      <c r="GJ80" s="102"/>
      <c r="GK80" s="102"/>
      <c r="GL80" s="102"/>
      <c r="GM80" s="102"/>
      <c r="GN80" s="102"/>
      <c r="GO80" s="102"/>
      <c r="GP80" s="102"/>
      <c r="GQ80" s="102"/>
      <c r="GR80" s="102"/>
      <c r="GS80" s="102"/>
      <c r="GT80" s="102"/>
      <c r="GU80" s="102"/>
      <c r="GV80" s="102"/>
      <c r="GW80" s="102"/>
      <c r="GX80" s="102"/>
      <c r="GY80" s="102"/>
      <c r="GZ80" s="102"/>
      <c r="HA80" s="102"/>
      <c r="HB80" s="102"/>
      <c r="HC80" s="102"/>
      <c r="HD80" s="102"/>
      <c r="HE80" s="102"/>
      <c r="HF80" s="102"/>
      <c r="HG80" s="102"/>
      <c r="HH80" s="102"/>
      <c r="HI80" s="102"/>
      <c r="HJ80" s="102"/>
      <c r="HK80" s="102"/>
      <c r="HL80" s="102"/>
      <c r="HM80" s="102"/>
      <c r="HN80" s="102"/>
      <c r="HO80" s="102"/>
      <c r="HP80" s="102"/>
      <c r="HQ80" s="102"/>
      <c r="HR80" s="102"/>
      <c r="HS80" s="102"/>
      <c r="HT80" s="102"/>
      <c r="HU80" s="102"/>
      <c r="HV80" s="102"/>
      <c r="HW80" s="102"/>
      <c r="HX80" s="102"/>
      <c r="HY80" s="102"/>
      <c r="HZ80" s="102"/>
      <c r="IA80" s="102"/>
      <c r="IB80" s="102"/>
      <c r="IC80" s="102"/>
      <c r="ID80" s="102"/>
      <c r="IE80" s="102"/>
      <c r="IF80" s="102"/>
      <c r="IG80" s="102"/>
      <c r="IH80" s="102"/>
      <c r="II80" s="102"/>
      <c r="IJ80" s="102"/>
      <c r="IK80" s="102"/>
      <c r="IL80" s="102"/>
      <c r="IM80" s="102"/>
      <c r="IN80" s="102"/>
      <c r="IO80" s="102"/>
      <c r="IP80" s="102"/>
      <c r="IQ80" s="102"/>
      <c r="IR80" s="102"/>
      <c r="IS80" s="102"/>
      <c r="IT80" s="102"/>
      <c r="IU80" s="102"/>
      <c r="IV80" s="102"/>
    </row>
    <row r="81" spans="1:256" ht="15.75">
      <c r="A81" s="71" t="s">
        <v>182</v>
      </c>
      <c r="B81" s="116" t="s">
        <v>183</v>
      </c>
      <c r="C81" s="71" t="s">
        <v>75</v>
      </c>
      <c r="D81" s="142">
        <v>452.9</v>
      </c>
      <c r="E81" s="142">
        <v>806.16</v>
      </c>
      <c r="F81" s="117">
        <v>8331.58</v>
      </c>
      <c r="G81" s="118">
        <v>1897.13</v>
      </c>
      <c r="H81" s="118">
        <v>2453.22</v>
      </c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  <c r="EE81" s="74"/>
      <c r="EF81" s="74"/>
      <c r="EG81" s="74"/>
      <c r="EH81" s="74"/>
      <c r="EI81" s="74"/>
      <c r="EJ81" s="74"/>
      <c r="EK81" s="74"/>
      <c r="EL81" s="74"/>
      <c r="EM81" s="74"/>
      <c r="EN81" s="74"/>
      <c r="EO81" s="74"/>
      <c r="EP81" s="74"/>
      <c r="EQ81" s="74"/>
      <c r="ER81" s="74"/>
      <c r="ES81" s="74"/>
      <c r="ET81" s="74"/>
      <c r="EU81" s="74"/>
      <c r="EV81" s="74"/>
      <c r="EW81" s="74"/>
      <c r="EX81" s="74"/>
      <c r="EY81" s="74"/>
      <c r="EZ81" s="74"/>
      <c r="FA81" s="74"/>
      <c r="FB81" s="74"/>
      <c r="FC81" s="74"/>
      <c r="FD81" s="74"/>
      <c r="FE81" s="74"/>
      <c r="FF81" s="74"/>
      <c r="FG81" s="74"/>
      <c r="FH81" s="74"/>
      <c r="FI81" s="74"/>
      <c r="FJ81" s="74"/>
      <c r="FK81" s="74"/>
      <c r="FL81" s="74"/>
      <c r="FM81" s="74"/>
      <c r="FN81" s="74"/>
      <c r="FO81" s="74"/>
      <c r="FP81" s="74"/>
      <c r="FQ81" s="74"/>
      <c r="FR81" s="74"/>
      <c r="FS81" s="74"/>
      <c r="FT81" s="74"/>
      <c r="FU81" s="74"/>
      <c r="FV81" s="74"/>
      <c r="FW81" s="74"/>
      <c r="FX81" s="74"/>
      <c r="FY81" s="74"/>
      <c r="FZ81" s="74"/>
      <c r="GA81" s="74"/>
      <c r="GB81" s="74"/>
      <c r="GC81" s="74"/>
      <c r="GD81" s="74"/>
      <c r="GE81" s="74"/>
      <c r="GF81" s="74"/>
      <c r="GG81" s="74"/>
      <c r="GH81" s="74"/>
      <c r="GI81" s="74"/>
      <c r="GJ81" s="74"/>
      <c r="GK81" s="74"/>
      <c r="GL81" s="74"/>
      <c r="GM81" s="74"/>
      <c r="GN81" s="74"/>
      <c r="GO81" s="74"/>
      <c r="GP81" s="74"/>
      <c r="GQ81" s="74"/>
      <c r="GR81" s="74"/>
      <c r="GS81" s="74"/>
      <c r="GT81" s="74"/>
      <c r="GU81" s="74"/>
      <c r="GV81" s="74"/>
      <c r="GW81" s="74"/>
      <c r="GX81" s="74"/>
      <c r="GY81" s="74"/>
      <c r="GZ81" s="74"/>
      <c r="HA81" s="74"/>
      <c r="HB81" s="74"/>
      <c r="HC81" s="74"/>
      <c r="HD81" s="74"/>
      <c r="HE81" s="74"/>
      <c r="HF81" s="74"/>
      <c r="HG81" s="74"/>
      <c r="HH81" s="74"/>
      <c r="HI81" s="74"/>
      <c r="HJ81" s="74"/>
      <c r="HK81" s="74"/>
      <c r="HL81" s="74"/>
      <c r="HM81" s="74"/>
      <c r="HN81" s="74"/>
      <c r="HO81" s="74"/>
      <c r="HP81" s="74"/>
      <c r="HQ81" s="74"/>
      <c r="HR81" s="74"/>
      <c r="HS81" s="74"/>
      <c r="HT81" s="74"/>
      <c r="HU81" s="74"/>
      <c r="HV81" s="74"/>
      <c r="HW81" s="74"/>
      <c r="HX81" s="74"/>
      <c r="HY81" s="74"/>
      <c r="HZ81" s="74"/>
      <c r="IA81" s="74"/>
      <c r="IB81" s="74"/>
      <c r="IC81" s="74"/>
      <c r="ID81" s="74"/>
      <c r="IE81" s="74"/>
      <c r="IF81" s="74"/>
      <c r="IG81" s="74"/>
      <c r="IH81" s="74"/>
      <c r="II81" s="74"/>
      <c r="IJ81" s="74"/>
      <c r="IK81" s="74"/>
      <c r="IL81" s="74"/>
      <c r="IM81" s="74"/>
      <c r="IN81" s="74"/>
      <c r="IO81" s="74"/>
      <c r="IP81" s="74"/>
      <c r="IQ81" s="74"/>
      <c r="IR81" s="74"/>
      <c r="IS81" s="74"/>
      <c r="IT81" s="74"/>
      <c r="IU81" s="74"/>
      <c r="IV81" s="74"/>
    </row>
    <row r="82" spans="1:256" ht="15.75">
      <c r="A82" s="71" t="s">
        <v>184</v>
      </c>
      <c r="B82" s="116" t="s">
        <v>185</v>
      </c>
      <c r="C82" s="71" t="s">
        <v>75</v>
      </c>
      <c r="D82" s="142"/>
      <c r="E82" s="142"/>
      <c r="F82" s="117"/>
      <c r="G82" s="118"/>
      <c r="H82" s="118">
        <f>'[2]2.2 II НР i'!D27</f>
        <v>0</v>
      </c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4"/>
      <c r="BC82" s="74"/>
      <c r="BD82" s="74"/>
      <c r="BE82" s="74"/>
      <c r="BF82" s="74"/>
      <c r="BG82" s="74"/>
      <c r="BH82" s="74"/>
      <c r="BI82" s="74"/>
      <c r="BJ82" s="74"/>
      <c r="BK82" s="74"/>
      <c r="BL82" s="74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4"/>
      <c r="CA82" s="74"/>
      <c r="CB82" s="74"/>
      <c r="CC82" s="74"/>
      <c r="CD82" s="74"/>
      <c r="CE82" s="74"/>
      <c r="CF82" s="74"/>
      <c r="CG82" s="74"/>
      <c r="CH82" s="74"/>
      <c r="CI82" s="74"/>
      <c r="CJ82" s="74"/>
      <c r="CK82" s="74"/>
      <c r="CL82" s="74"/>
      <c r="CM82" s="74"/>
      <c r="CN82" s="74"/>
      <c r="CO82" s="74"/>
      <c r="CP82" s="74"/>
      <c r="CQ82" s="74"/>
      <c r="CR82" s="74"/>
      <c r="CS82" s="74"/>
      <c r="CT82" s="74"/>
      <c r="CU82" s="74"/>
      <c r="CV82" s="74"/>
      <c r="CW82" s="74"/>
      <c r="CX82" s="74"/>
      <c r="CY82" s="74"/>
      <c r="CZ82" s="74"/>
      <c r="DA82" s="74"/>
      <c r="DB82" s="74"/>
      <c r="DC82" s="74"/>
      <c r="DD82" s="74"/>
      <c r="DE82" s="74"/>
      <c r="DF82" s="74"/>
      <c r="DG82" s="74"/>
      <c r="DH82" s="74"/>
      <c r="DI82" s="74"/>
      <c r="DJ82" s="74"/>
      <c r="DK82" s="74"/>
      <c r="DL82" s="74"/>
      <c r="DM82" s="74"/>
      <c r="DN82" s="74"/>
      <c r="DO82" s="74"/>
      <c r="DP82" s="74"/>
      <c r="DQ82" s="74"/>
      <c r="DR82" s="74"/>
      <c r="DS82" s="74"/>
      <c r="DT82" s="74"/>
      <c r="DU82" s="74"/>
      <c r="DV82" s="74"/>
      <c r="DW82" s="74"/>
      <c r="DX82" s="74"/>
      <c r="DY82" s="74"/>
      <c r="DZ82" s="74"/>
      <c r="EA82" s="74"/>
      <c r="EB82" s="74"/>
      <c r="EC82" s="74"/>
      <c r="ED82" s="74"/>
      <c r="EE82" s="74"/>
      <c r="EF82" s="74"/>
      <c r="EG82" s="74"/>
      <c r="EH82" s="74"/>
      <c r="EI82" s="74"/>
      <c r="EJ82" s="74"/>
      <c r="EK82" s="74"/>
      <c r="EL82" s="74"/>
      <c r="EM82" s="74"/>
      <c r="EN82" s="74"/>
      <c r="EO82" s="74"/>
      <c r="EP82" s="74"/>
      <c r="EQ82" s="74"/>
      <c r="ER82" s="74"/>
      <c r="ES82" s="74"/>
      <c r="ET82" s="74"/>
      <c r="EU82" s="74"/>
      <c r="EV82" s="74"/>
      <c r="EW82" s="74"/>
      <c r="EX82" s="74"/>
      <c r="EY82" s="74"/>
      <c r="EZ82" s="74"/>
      <c r="FA82" s="74"/>
      <c r="FB82" s="74"/>
      <c r="FC82" s="74"/>
      <c r="FD82" s="74"/>
      <c r="FE82" s="74"/>
      <c r="FF82" s="74"/>
      <c r="FG82" s="74"/>
      <c r="FH82" s="74"/>
      <c r="FI82" s="74"/>
      <c r="FJ82" s="74"/>
      <c r="FK82" s="74"/>
      <c r="FL82" s="74"/>
      <c r="FM82" s="74"/>
      <c r="FN82" s="74"/>
      <c r="FO82" s="74"/>
      <c r="FP82" s="74"/>
      <c r="FQ82" s="74"/>
      <c r="FR82" s="74"/>
      <c r="FS82" s="74"/>
      <c r="FT82" s="74"/>
      <c r="FU82" s="74"/>
      <c r="FV82" s="74"/>
      <c r="FW82" s="74"/>
      <c r="FX82" s="74"/>
      <c r="FY82" s="74"/>
      <c r="FZ82" s="74"/>
      <c r="GA82" s="74"/>
      <c r="GB82" s="74"/>
      <c r="GC82" s="74"/>
      <c r="GD82" s="74"/>
      <c r="GE82" s="74"/>
      <c r="GF82" s="74"/>
      <c r="GG82" s="74"/>
      <c r="GH82" s="74"/>
      <c r="GI82" s="74"/>
      <c r="GJ82" s="74"/>
      <c r="GK82" s="74"/>
      <c r="GL82" s="74"/>
      <c r="GM82" s="74"/>
      <c r="GN82" s="74"/>
      <c r="GO82" s="74"/>
      <c r="GP82" s="74"/>
      <c r="GQ82" s="74"/>
      <c r="GR82" s="74"/>
      <c r="GS82" s="74"/>
      <c r="GT82" s="74"/>
      <c r="GU82" s="74"/>
      <c r="GV82" s="74"/>
      <c r="GW82" s="74"/>
      <c r="GX82" s="74"/>
      <c r="GY82" s="74"/>
      <c r="GZ82" s="74"/>
      <c r="HA82" s="74"/>
      <c r="HB82" s="74"/>
      <c r="HC82" s="74"/>
      <c r="HD82" s="74"/>
      <c r="HE82" s="74"/>
      <c r="HF82" s="74"/>
      <c r="HG82" s="74"/>
      <c r="HH82" s="74"/>
      <c r="HI82" s="74"/>
      <c r="HJ82" s="74"/>
      <c r="HK82" s="74"/>
      <c r="HL82" s="74"/>
      <c r="HM82" s="74"/>
      <c r="HN82" s="74"/>
      <c r="HO82" s="74"/>
      <c r="HP82" s="74"/>
      <c r="HQ82" s="74"/>
      <c r="HR82" s="74"/>
      <c r="HS82" s="74"/>
      <c r="HT82" s="74"/>
      <c r="HU82" s="74"/>
      <c r="HV82" s="74"/>
      <c r="HW82" s="74"/>
      <c r="HX82" s="74"/>
      <c r="HY82" s="74"/>
      <c r="HZ82" s="74"/>
      <c r="IA82" s="74"/>
      <c r="IB82" s="74"/>
      <c r="IC82" s="74"/>
      <c r="ID82" s="74"/>
      <c r="IE82" s="74"/>
      <c r="IF82" s="74"/>
      <c r="IG82" s="74"/>
      <c r="IH82" s="74"/>
      <c r="II82" s="74"/>
      <c r="IJ82" s="74"/>
      <c r="IK82" s="74"/>
      <c r="IL82" s="74"/>
      <c r="IM82" s="74"/>
      <c r="IN82" s="74"/>
      <c r="IO82" s="74"/>
      <c r="IP82" s="74"/>
      <c r="IQ82" s="74"/>
      <c r="IR82" s="74"/>
      <c r="IS82" s="74"/>
      <c r="IT82" s="74"/>
      <c r="IU82" s="74"/>
      <c r="IV82" s="74"/>
    </row>
    <row r="83" spans="1:256" ht="31.5">
      <c r="A83" s="51" t="s">
        <v>186</v>
      </c>
      <c r="B83" s="119" t="s">
        <v>187</v>
      </c>
      <c r="C83" s="51" t="s">
        <v>75</v>
      </c>
      <c r="D83" s="138"/>
      <c r="E83" s="138"/>
      <c r="F83" s="114"/>
      <c r="G83" s="115"/>
      <c r="H83" s="115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102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102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102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102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102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102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102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102"/>
      <c r="IP83" s="102"/>
      <c r="IQ83" s="102"/>
      <c r="IR83" s="102"/>
      <c r="IS83" s="102"/>
      <c r="IT83" s="102"/>
      <c r="IU83" s="102"/>
      <c r="IV83" s="102"/>
    </row>
    <row r="84" spans="1:256" ht="15.75">
      <c r="A84" s="51" t="s">
        <v>188</v>
      </c>
      <c r="B84" s="83" t="s">
        <v>189</v>
      </c>
      <c r="C84" s="51" t="s">
        <v>75</v>
      </c>
      <c r="D84" s="138">
        <v>906</v>
      </c>
      <c r="E84" s="138"/>
      <c r="F84" s="114">
        <v>0</v>
      </c>
      <c r="G84" s="115"/>
      <c r="H84" s="115">
        <v>0</v>
      </c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102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102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102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102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102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102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102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102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102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102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102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102"/>
      <c r="IP84" s="102"/>
      <c r="IQ84" s="102"/>
      <c r="IR84" s="102"/>
      <c r="IS84" s="102"/>
      <c r="IT84" s="102"/>
      <c r="IU84" s="102"/>
      <c r="IV84" s="102"/>
    </row>
    <row r="85" spans="1:256" ht="15.75">
      <c r="A85" s="78"/>
      <c r="B85" s="79" t="s">
        <v>190</v>
      </c>
      <c r="C85" s="78" t="s">
        <v>75</v>
      </c>
      <c r="D85" s="80">
        <f>D59+D62+D63+D67+D74+D76+D77+D79+D80+D83+D84+D61</f>
        <v>15001.59</v>
      </c>
      <c r="E85" s="80">
        <f>E59+E62+E63+E67+E74+E76+E77+E79+E80+E83+E84+E61</f>
        <v>16639.64</v>
      </c>
      <c r="F85" s="80">
        <f>F59+F63+F67+F74+F76+F61+F80</f>
        <v>26347.480000000003</v>
      </c>
      <c r="G85" s="80">
        <f>G59+G63+G67+G74+G76+G61+G80</f>
        <v>19729.31</v>
      </c>
      <c r="H85" s="80">
        <f>H59+H62+H63+H67+H74+H76+H77+H79+H80+H83+H84+H61</f>
        <v>20774.08</v>
      </c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20"/>
      <c r="AK85" s="120"/>
      <c r="AL85" s="120"/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120"/>
      <c r="BC85" s="120"/>
      <c r="BD85" s="120"/>
      <c r="BE85" s="120"/>
      <c r="BF85" s="120"/>
      <c r="BG85" s="120"/>
      <c r="BH85" s="120"/>
      <c r="BI85" s="120"/>
      <c r="BJ85" s="120"/>
      <c r="BK85" s="120"/>
      <c r="BL85" s="120"/>
      <c r="BM85" s="120"/>
      <c r="BN85" s="120"/>
      <c r="BO85" s="120"/>
      <c r="BP85" s="120"/>
      <c r="BQ85" s="120"/>
      <c r="BR85" s="120"/>
      <c r="BS85" s="120"/>
      <c r="BT85" s="120"/>
      <c r="BU85" s="120"/>
      <c r="BV85" s="120"/>
      <c r="BW85" s="120"/>
      <c r="BX85" s="120"/>
      <c r="BY85" s="120"/>
      <c r="BZ85" s="120"/>
      <c r="CA85" s="120"/>
      <c r="CB85" s="120"/>
      <c r="CC85" s="120"/>
      <c r="CD85" s="120"/>
      <c r="CE85" s="120"/>
      <c r="CF85" s="120"/>
      <c r="CG85" s="120"/>
      <c r="CH85" s="120"/>
      <c r="CI85" s="120"/>
      <c r="CJ85" s="120"/>
      <c r="CK85" s="120"/>
      <c r="CL85" s="120"/>
      <c r="CM85" s="120"/>
      <c r="CN85" s="120"/>
      <c r="CO85" s="120"/>
      <c r="CP85" s="120"/>
      <c r="CQ85" s="120"/>
      <c r="CR85" s="120"/>
      <c r="CS85" s="120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  <c r="ED85" s="120"/>
      <c r="EE85" s="120"/>
      <c r="EF85" s="120"/>
      <c r="EG85" s="120"/>
      <c r="EH85" s="120"/>
      <c r="EI85" s="120"/>
      <c r="EJ85" s="120"/>
      <c r="EK85" s="120"/>
      <c r="EL85" s="120"/>
      <c r="EM85" s="120"/>
      <c r="EN85" s="120"/>
      <c r="EO85" s="120"/>
      <c r="EP85" s="120"/>
      <c r="EQ85" s="120"/>
      <c r="ER85" s="120"/>
      <c r="ES85" s="120"/>
      <c r="ET85" s="120"/>
      <c r="EU85" s="120"/>
      <c r="EV85" s="120"/>
      <c r="EW85" s="120"/>
      <c r="EX85" s="120"/>
      <c r="EY85" s="120"/>
      <c r="EZ85" s="120"/>
      <c r="FA85" s="120"/>
      <c r="FB85" s="120"/>
      <c r="FC85" s="120"/>
      <c r="FD85" s="120"/>
      <c r="FE85" s="120"/>
      <c r="FF85" s="120"/>
      <c r="FG85" s="120"/>
      <c r="FH85" s="120"/>
      <c r="FI85" s="120"/>
      <c r="FJ85" s="120"/>
      <c r="FK85" s="120"/>
      <c r="FL85" s="120"/>
      <c r="FM85" s="120"/>
      <c r="FN85" s="120"/>
      <c r="FO85" s="120"/>
      <c r="FP85" s="120"/>
      <c r="FQ85" s="120"/>
      <c r="FR85" s="120"/>
      <c r="FS85" s="120"/>
      <c r="FT85" s="120"/>
      <c r="FU85" s="120"/>
      <c r="FV85" s="120"/>
      <c r="FW85" s="120"/>
      <c r="FX85" s="120"/>
      <c r="FY85" s="120"/>
      <c r="FZ85" s="120"/>
      <c r="GA85" s="120"/>
      <c r="GB85" s="120"/>
      <c r="GC85" s="120"/>
      <c r="GD85" s="120"/>
      <c r="GE85" s="120"/>
      <c r="GF85" s="120"/>
      <c r="GG85" s="120"/>
      <c r="GH85" s="120"/>
      <c r="GI85" s="120"/>
      <c r="GJ85" s="120"/>
      <c r="GK85" s="120"/>
      <c r="GL85" s="120"/>
      <c r="GM85" s="120"/>
      <c r="GN85" s="120"/>
      <c r="GO85" s="120"/>
      <c r="GP85" s="120"/>
      <c r="GQ85" s="120"/>
      <c r="GR85" s="120"/>
      <c r="GS85" s="120"/>
      <c r="GT85" s="120"/>
      <c r="GU85" s="120"/>
      <c r="GV85" s="120"/>
      <c r="GW85" s="120"/>
      <c r="GX85" s="120"/>
      <c r="GY85" s="120"/>
      <c r="GZ85" s="120"/>
      <c r="HA85" s="120"/>
      <c r="HB85" s="120"/>
      <c r="HC85" s="120"/>
      <c r="HD85" s="120"/>
      <c r="HE85" s="120"/>
      <c r="HF85" s="120"/>
      <c r="HG85" s="120"/>
      <c r="HH85" s="120"/>
      <c r="HI85" s="120"/>
      <c r="HJ85" s="120"/>
      <c r="HK85" s="120"/>
      <c r="HL85" s="120"/>
      <c r="HM85" s="120"/>
      <c r="HN85" s="120"/>
      <c r="HO85" s="120"/>
      <c r="HP85" s="120"/>
      <c r="HQ85" s="120"/>
      <c r="HR85" s="120"/>
      <c r="HS85" s="120"/>
      <c r="HT85" s="120"/>
      <c r="HU85" s="120"/>
      <c r="HV85" s="120"/>
      <c r="HW85" s="120"/>
      <c r="HX85" s="120"/>
      <c r="HY85" s="120"/>
      <c r="HZ85" s="120"/>
      <c r="IA85" s="120"/>
      <c r="IB85" s="120"/>
      <c r="IC85" s="120"/>
      <c r="ID85" s="120"/>
      <c r="IE85" s="120"/>
      <c r="IF85" s="120"/>
      <c r="IG85" s="120"/>
      <c r="IH85" s="120"/>
      <c r="II85" s="120"/>
      <c r="IJ85" s="120"/>
      <c r="IK85" s="120"/>
      <c r="IL85" s="120"/>
      <c r="IM85" s="120"/>
      <c r="IN85" s="120"/>
      <c r="IO85" s="120"/>
      <c r="IP85" s="120"/>
      <c r="IQ85" s="120"/>
      <c r="IR85" s="120"/>
      <c r="IS85" s="120"/>
      <c r="IT85" s="120"/>
      <c r="IU85" s="120"/>
      <c r="IV85" s="120"/>
    </row>
    <row r="86" spans="1:256" ht="31.5">
      <c r="A86" s="121"/>
      <c r="B86" s="122" t="s">
        <v>191</v>
      </c>
      <c r="C86" s="123" t="s">
        <v>62</v>
      </c>
      <c r="D86" s="124"/>
      <c r="E86" s="143"/>
      <c r="F86" s="124"/>
      <c r="G86" s="124">
        <f>ROUNDDOWN((G84+G83)/(G92-G59-G78-G84-G83-G64)*100,5)</f>
        <v>0</v>
      </c>
      <c r="H86" s="124">
        <f>ROUNDDOWN((H84+H83)/(H92-H59-H78-H84-H83-H64)*100,5)</f>
        <v>0</v>
      </c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N86" s="106"/>
      <c r="AO86" s="106"/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  <c r="BH86" s="106"/>
      <c r="BI86" s="106"/>
      <c r="BJ86" s="106"/>
      <c r="BK86" s="106"/>
      <c r="BL86" s="106"/>
      <c r="BM86" s="106"/>
      <c r="BN86" s="106"/>
      <c r="BO86" s="106"/>
      <c r="BP86" s="106"/>
      <c r="BQ86" s="106"/>
      <c r="BR86" s="106"/>
      <c r="BS86" s="106"/>
      <c r="BT86" s="106"/>
      <c r="BU86" s="106"/>
      <c r="BV86" s="106"/>
      <c r="BW86" s="106"/>
      <c r="BX86" s="106"/>
      <c r="BY86" s="106"/>
      <c r="BZ86" s="106"/>
      <c r="CA86" s="106"/>
      <c r="CB86" s="106"/>
      <c r="CC86" s="106"/>
      <c r="CD86" s="106"/>
      <c r="CE86" s="106"/>
      <c r="CF86" s="106"/>
      <c r="CG86" s="106"/>
      <c r="CH86" s="106"/>
      <c r="CI86" s="106"/>
      <c r="CJ86" s="106"/>
      <c r="CK86" s="106"/>
      <c r="CL86" s="106"/>
      <c r="CM86" s="106"/>
      <c r="CN86" s="106"/>
      <c r="CO86" s="106"/>
      <c r="CP86" s="106"/>
      <c r="CQ86" s="106"/>
      <c r="CR86" s="106"/>
      <c r="CS86" s="106"/>
      <c r="CT86" s="106"/>
      <c r="CU86" s="106"/>
      <c r="CV86" s="106"/>
      <c r="CW86" s="106"/>
      <c r="CX86" s="106"/>
      <c r="CY86" s="106"/>
      <c r="CZ86" s="106"/>
      <c r="DA86" s="106"/>
      <c r="DB86" s="106"/>
      <c r="DC86" s="106"/>
      <c r="DD86" s="106"/>
      <c r="DE86" s="106"/>
      <c r="DF86" s="106"/>
      <c r="DG86" s="106"/>
      <c r="DH86" s="106"/>
      <c r="DI86" s="106"/>
      <c r="DJ86" s="106"/>
      <c r="DK86" s="106"/>
      <c r="DL86" s="106"/>
      <c r="DM86" s="106"/>
      <c r="DN86" s="106"/>
      <c r="DO86" s="106"/>
      <c r="DP86" s="106"/>
      <c r="DQ86" s="106"/>
      <c r="DR86" s="106"/>
      <c r="DS86" s="106"/>
      <c r="DT86" s="106"/>
      <c r="DU86" s="106"/>
      <c r="DV86" s="106"/>
      <c r="DW86" s="106"/>
      <c r="DX86" s="106"/>
      <c r="DY86" s="106"/>
      <c r="DZ86" s="106"/>
      <c r="EA86" s="106"/>
      <c r="EB86" s="106"/>
      <c r="EC86" s="106"/>
      <c r="ED86" s="106"/>
      <c r="EE86" s="106"/>
      <c r="EF86" s="106"/>
      <c r="EG86" s="106"/>
      <c r="EH86" s="106"/>
      <c r="EI86" s="106"/>
      <c r="EJ86" s="106"/>
      <c r="EK86" s="106"/>
      <c r="EL86" s="106"/>
      <c r="EM86" s="106"/>
      <c r="EN86" s="106"/>
      <c r="EO86" s="106"/>
      <c r="EP86" s="106"/>
      <c r="EQ86" s="106"/>
      <c r="ER86" s="106"/>
      <c r="ES86" s="106"/>
      <c r="ET86" s="106"/>
      <c r="EU86" s="106"/>
      <c r="EV86" s="106"/>
      <c r="EW86" s="106"/>
      <c r="EX86" s="106"/>
      <c r="EY86" s="106"/>
      <c r="EZ86" s="106"/>
      <c r="FA86" s="106"/>
      <c r="FB86" s="106"/>
      <c r="FC86" s="106"/>
      <c r="FD86" s="106"/>
      <c r="FE86" s="106"/>
      <c r="FF86" s="106"/>
      <c r="FG86" s="106"/>
      <c r="FH86" s="106"/>
      <c r="FI86" s="106"/>
      <c r="FJ86" s="106"/>
      <c r="FK86" s="106"/>
      <c r="FL86" s="106"/>
      <c r="FM86" s="106"/>
      <c r="FN86" s="106"/>
      <c r="FO86" s="106"/>
      <c r="FP86" s="106"/>
      <c r="FQ86" s="106"/>
      <c r="FR86" s="106"/>
      <c r="FS86" s="106"/>
      <c r="FT86" s="106"/>
      <c r="FU86" s="106"/>
      <c r="FV86" s="106"/>
      <c r="FW86" s="106"/>
      <c r="FX86" s="106"/>
      <c r="FY86" s="106"/>
      <c r="FZ86" s="106"/>
      <c r="GA86" s="106"/>
      <c r="GB86" s="106"/>
      <c r="GC86" s="106"/>
      <c r="GD86" s="106"/>
      <c r="GE86" s="106"/>
      <c r="GF86" s="106"/>
      <c r="GG86" s="106"/>
      <c r="GH86" s="106"/>
      <c r="GI86" s="106"/>
      <c r="GJ86" s="106"/>
      <c r="GK86" s="106"/>
      <c r="GL86" s="106"/>
      <c r="GM86" s="106"/>
      <c r="GN86" s="106"/>
      <c r="GO86" s="106"/>
      <c r="GP86" s="106"/>
      <c r="GQ86" s="106"/>
      <c r="GR86" s="106"/>
      <c r="GS86" s="106"/>
      <c r="GT86" s="106"/>
      <c r="GU86" s="106"/>
      <c r="GV86" s="106"/>
      <c r="GW86" s="106"/>
      <c r="GX86" s="106"/>
      <c r="GY86" s="106"/>
      <c r="GZ86" s="106"/>
      <c r="HA86" s="106"/>
      <c r="HB86" s="106"/>
      <c r="HC86" s="106"/>
      <c r="HD86" s="106"/>
      <c r="HE86" s="106"/>
      <c r="HF86" s="106"/>
      <c r="HG86" s="106"/>
      <c r="HH86" s="106"/>
      <c r="HI86" s="106"/>
      <c r="HJ86" s="106"/>
      <c r="HK86" s="106"/>
      <c r="HL86" s="106"/>
      <c r="HM86" s="106"/>
      <c r="HN86" s="106"/>
      <c r="HO86" s="106"/>
      <c r="HP86" s="106"/>
      <c r="HQ86" s="106"/>
      <c r="HR86" s="106"/>
      <c r="HS86" s="106"/>
      <c r="HT86" s="106"/>
      <c r="HU86" s="106"/>
      <c r="HV86" s="106"/>
      <c r="HW86" s="106"/>
      <c r="HX86" s="106"/>
      <c r="HY86" s="106"/>
      <c r="HZ86" s="106"/>
      <c r="IA86" s="106"/>
      <c r="IB86" s="106"/>
      <c r="IC86" s="106"/>
      <c r="ID86" s="106"/>
      <c r="IE86" s="106"/>
      <c r="IF86" s="106"/>
      <c r="IG86" s="106"/>
      <c r="IH86" s="106"/>
      <c r="II86" s="106"/>
      <c r="IJ86" s="106"/>
      <c r="IK86" s="106"/>
      <c r="IL86" s="106"/>
      <c r="IM86" s="106"/>
      <c r="IN86" s="106"/>
      <c r="IO86" s="106"/>
      <c r="IP86" s="106"/>
      <c r="IQ86" s="106"/>
      <c r="IR86" s="106"/>
      <c r="IS86" s="106"/>
      <c r="IT86" s="106"/>
      <c r="IU86" s="106"/>
      <c r="IV86" s="106"/>
    </row>
    <row r="87" spans="1:256" ht="15.75" customHeight="1" hidden="1">
      <c r="A87" s="186" t="s">
        <v>192</v>
      </c>
      <c r="B87" s="186"/>
      <c r="C87" s="186"/>
      <c r="D87" s="186"/>
      <c r="E87" s="186"/>
      <c r="F87" s="186"/>
      <c r="G87" s="186"/>
      <c r="H87" s="186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4"/>
      <c r="BC87" s="74"/>
      <c r="BD87" s="74"/>
      <c r="BE87" s="74"/>
      <c r="BF87" s="74"/>
      <c r="BG87" s="74"/>
      <c r="BH87" s="74"/>
      <c r="BI87" s="74"/>
      <c r="BJ87" s="74"/>
      <c r="BK87" s="74"/>
      <c r="BL87" s="74"/>
      <c r="BM87" s="74"/>
      <c r="BN87" s="74"/>
      <c r="BO87" s="74"/>
      <c r="BP87" s="74"/>
      <c r="BQ87" s="74"/>
      <c r="BR87" s="74"/>
      <c r="BS87" s="74"/>
      <c r="BT87" s="74"/>
      <c r="BU87" s="74"/>
      <c r="BV87" s="74"/>
      <c r="BW87" s="74"/>
      <c r="BX87" s="74"/>
      <c r="BY87" s="74"/>
      <c r="BZ87" s="74"/>
      <c r="CA87" s="74"/>
      <c r="CB87" s="74"/>
      <c r="CC87" s="74"/>
      <c r="CD87" s="74"/>
      <c r="CE87" s="74"/>
      <c r="CF87" s="74"/>
      <c r="CG87" s="74"/>
      <c r="CH87" s="74"/>
      <c r="CI87" s="74"/>
      <c r="CJ87" s="74"/>
      <c r="CK87" s="74"/>
      <c r="CL87" s="74"/>
      <c r="CM87" s="74"/>
      <c r="CN87" s="74"/>
      <c r="CO87" s="74"/>
      <c r="CP87" s="74"/>
      <c r="CQ87" s="74"/>
      <c r="CR87" s="74"/>
      <c r="CS87" s="74"/>
      <c r="CT87" s="74"/>
      <c r="CU87" s="74"/>
      <c r="CV87" s="74"/>
      <c r="CW87" s="74"/>
      <c r="CX87" s="74"/>
      <c r="CY87" s="74"/>
      <c r="CZ87" s="74"/>
      <c r="DA87" s="74"/>
      <c r="DB87" s="74"/>
      <c r="DC87" s="74"/>
      <c r="DD87" s="74"/>
      <c r="DE87" s="74"/>
      <c r="DF87" s="74"/>
      <c r="DG87" s="74"/>
      <c r="DH87" s="74"/>
      <c r="DI87" s="74"/>
      <c r="DJ87" s="74"/>
      <c r="DK87" s="74"/>
      <c r="DL87" s="74"/>
      <c r="DM87" s="74"/>
      <c r="DN87" s="74"/>
      <c r="DO87" s="74"/>
      <c r="DP87" s="74"/>
      <c r="DQ87" s="74"/>
      <c r="DR87" s="74"/>
      <c r="DS87" s="74"/>
      <c r="DT87" s="74"/>
      <c r="DU87" s="74"/>
      <c r="DV87" s="74"/>
      <c r="DW87" s="74"/>
      <c r="DX87" s="74"/>
      <c r="DY87" s="74"/>
      <c r="DZ87" s="74"/>
      <c r="EA87" s="74"/>
      <c r="EB87" s="74"/>
      <c r="EC87" s="74"/>
      <c r="ED87" s="74"/>
      <c r="EE87" s="74"/>
      <c r="EF87" s="74"/>
      <c r="EG87" s="74"/>
      <c r="EH87" s="74"/>
      <c r="EI87" s="74"/>
      <c r="EJ87" s="74"/>
      <c r="EK87" s="74"/>
      <c r="EL87" s="74"/>
      <c r="EM87" s="74"/>
      <c r="EN87" s="74"/>
      <c r="EO87" s="74"/>
      <c r="EP87" s="74"/>
      <c r="EQ87" s="74"/>
      <c r="ER87" s="74"/>
      <c r="ES87" s="74"/>
      <c r="ET87" s="74"/>
      <c r="EU87" s="74"/>
      <c r="EV87" s="74"/>
      <c r="EW87" s="74"/>
      <c r="EX87" s="74"/>
      <c r="EY87" s="74"/>
      <c r="EZ87" s="74"/>
      <c r="FA87" s="74"/>
      <c r="FB87" s="74"/>
      <c r="FC87" s="74"/>
      <c r="FD87" s="74"/>
      <c r="FE87" s="74"/>
      <c r="FF87" s="74"/>
      <c r="FG87" s="74"/>
      <c r="FH87" s="74"/>
      <c r="FI87" s="74"/>
      <c r="FJ87" s="74"/>
      <c r="FK87" s="74"/>
      <c r="FL87" s="74"/>
      <c r="FM87" s="74"/>
      <c r="FN87" s="74"/>
      <c r="FO87" s="74"/>
      <c r="FP87" s="74"/>
      <c r="FQ87" s="74"/>
      <c r="FR87" s="74"/>
      <c r="FS87" s="74"/>
      <c r="FT87" s="74"/>
      <c r="FU87" s="74"/>
      <c r="FV87" s="74"/>
      <c r="FW87" s="74"/>
      <c r="FX87" s="74"/>
      <c r="FY87" s="74"/>
      <c r="FZ87" s="74"/>
      <c r="GA87" s="74"/>
      <c r="GB87" s="74"/>
      <c r="GC87" s="74"/>
      <c r="GD87" s="74"/>
      <c r="GE87" s="74"/>
      <c r="GF87" s="74"/>
      <c r="GG87" s="74"/>
      <c r="GH87" s="74"/>
      <c r="GI87" s="74"/>
      <c r="GJ87" s="74"/>
      <c r="GK87" s="74"/>
      <c r="GL87" s="74"/>
      <c r="GM87" s="74"/>
      <c r="GN87" s="74"/>
      <c r="GO87" s="74"/>
      <c r="GP87" s="74"/>
      <c r="GQ87" s="74"/>
      <c r="GR87" s="74"/>
      <c r="GS87" s="74"/>
      <c r="GT87" s="74"/>
      <c r="GU87" s="74"/>
      <c r="GV87" s="74"/>
      <c r="GW87" s="74"/>
      <c r="GX87" s="74"/>
      <c r="GY87" s="74"/>
      <c r="GZ87" s="74"/>
      <c r="HA87" s="74"/>
      <c r="HB87" s="74"/>
      <c r="HC87" s="74"/>
      <c r="HD87" s="74"/>
      <c r="HE87" s="74"/>
      <c r="HF87" s="74"/>
      <c r="HG87" s="74"/>
      <c r="HH87" s="74"/>
      <c r="HI87" s="74"/>
      <c r="HJ87" s="74"/>
      <c r="HK87" s="74"/>
      <c r="HL87" s="74"/>
      <c r="HM87" s="74"/>
      <c r="HN87" s="74"/>
      <c r="HO87" s="74"/>
      <c r="HP87" s="74"/>
      <c r="HQ87" s="74"/>
      <c r="HR87" s="74"/>
      <c r="HS87" s="74"/>
      <c r="HT87" s="74"/>
      <c r="HU87" s="74"/>
      <c r="HV87" s="74"/>
      <c r="HW87" s="74"/>
      <c r="HX87" s="74"/>
      <c r="HY87" s="74"/>
      <c r="HZ87" s="74"/>
      <c r="IA87" s="74"/>
      <c r="IB87" s="74"/>
      <c r="IC87" s="74"/>
      <c r="ID87" s="74"/>
      <c r="IE87" s="74"/>
      <c r="IF87" s="74"/>
      <c r="IG87" s="74"/>
      <c r="IH87" s="74"/>
      <c r="II87" s="74"/>
      <c r="IJ87" s="74"/>
      <c r="IK87" s="74"/>
      <c r="IL87" s="74"/>
      <c r="IM87" s="74"/>
      <c r="IN87" s="74"/>
      <c r="IO87" s="74"/>
      <c r="IP87" s="74"/>
      <c r="IQ87" s="74"/>
      <c r="IR87" s="74"/>
      <c r="IS87" s="74"/>
      <c r="IT87" s="74"/>
      <c r="IU87" s="74"/>
      <c r="IV87" s="74"/>
    </row>
    <row r="88" spans="1:8" ht="15.75" hidden="1">
      <c r="A88" s="125"/>
      <c r="B88" s="125"/>
      <c r="C88" s="125"/>
      <c r="D88" s="125"/>
      <c r="E88" s="125"/>
      <c r="F88" s="126"/>
      <c r="G88" s="126"/>
      <c r="H88" s="126"/>
    </row>
    <row r="89" spans="1:8" ht="48" hidden="1">
      <c r="A89" s="127" t="s">
        <v>0</v>
      </c>
      <c r="B89" s="127" t="s">
        <v>53</v>
      </c>
      <c r="C89" s="127" t="s">
        <v>60</v>
      </c>
      <c r="D89" s="128" t="str">
        <f aca="true" t="shared" si="4" ref="D89:F90">D57</f>
        <v>Фактические данные 2016 ( i-4)  в соответсвии с ПП РФ от 21 января 2004 г
№ 24</v>
      </c>
      <c r="E89" s="128" t="str">
        <f t="shared" si="4"/>
        <v>Фактические данные 2017 ( i-3)  в соответсвии с ПП РФ от 21 января 2004 г
№ 24</v>
      </c>
      <c r="F89" s="129" t="str">
        <f t="shared" si="4"/>
        <v>Фактические данные 2021( i-2)  в соответсвии с ПП РФ от 21 января 2004 г
№ 24</v>
      </c>
      <c r="G89" s="130" t="str">
        <f>G7</f>
        <v>Утверждено МТП 2022 (i-1) год</v>
      </c>
      <c r="H89" s="130" t="str">
        <f>H7</f>
        <v>Предложено ТСО 2023 ( i ) год</v>
      </c>
    </row>
    <row r="90" spans="1:8" ht="15.75" hidden="1">
      <c r="A90" s="131">
        <f>A58</f>
        <v>1</v>
      </c>
      <c r="B90" s="131">
        <f>B58</f>
        <v>2</v>
      </c>
      <c r="C90" s="131">
        <f>C58</f>
        <v>3</v>
      </c>
      <c r="D90" s="131">
        <f t="shared" si="4"/>
        <v>4</v>
      </c>
      <c r="E90" s="131">
        <f t="shared" si="4"/>
        <v>5</v>
      </c>
      <c r="F90" s="131">
        <f t="shared" si="4"/>
        <v>6</v>
      </c>
      <c r="G90" s="131">
        <f>G58</f>
        <v>7</v>
      </c>
      <c r="H90" s="131">
        <f>H58</f>
        <v>8</v>
      </c>
    </row>
    <row r="91" spans="1:8" ht="31.5" hidden="1">
      <c r="A91" s="132" t="s">
        <v>193</v>
      </c>
      <c r="B91" s="133" t="s">
        <v>192</v>
      </c>
      <c r="C91" s="132" t="s">
        <v>75</v>
      </c>
      <c r="D91" s="134">
        <v>-2262.47</v>
      </c>
      <c r="E91" s="134">
        <v>-1964.89</v>
      </c>
      <c r="F91" s="134">
        <v>0</v>
      </c>
      <c r="G91" s="134">
        <v>0</v>
      </c>
      <c r="H91" s="134">
        <v>0</v>
      </c>
    </row>
    <row r="92" spans="1:256" ht="15.75" hidden="1">
      <c r="A92" s="78"/>
      <c r="B92" s="79" t="s">
        <v>194</v>
      </c>
      <c r="C92" s="78" t="s">
        <v>75</v>
      </c>
      <c r="D92" s="135">
        <f>D53+D85+D91</f>
        <v>21800.92</v>
      </c>
      <c r="E92" s="135">
        <f>E53+E85+E91</f>
        <v>24454.27</v>
      </c>
      <c r="F92" s="135">
        <f>F53+F85+F91</f>
        <v>39502</v>
      </c>
      <c r="G92" s="135">
        <f>G53+G85+G91</f>
        <v>31901.82</v>
      </c>
      <c r="H92" s="135">
        <f>H53+H85+H91</f>
        <v>33463.55</v>
      </c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  <c r="BZ92" s="136"/>
      <c r="CA92" s="136"/>
      <c r="CB92" s="136"/>
      <c r="CC92" s="136"/>
      <c r="CD92" s="136"/>
      <c r="CE92" s="136"/>
      <c r="CF92" s="136"/>
      <c r="CG92" s="136"/>
      <c r="CH92" s="136"/>
      <c r="CI92" s="136"/>
      <c r="CJ92" s="136"/>
      <c r="CK92" s="136"/>
      <c r="CL92" s="136"/>
      <c r="CM92" s="136"/>
      <c r="CN92" s="136"/>
      <c r="CO92" s="136"/>
      <c r="CP92" s="136"/>
      <c r="CQ92" s="136"/>
      <c r="CR92" s="136"/>
      <c r="CS92" s="136"/>
      <c r="CT92" s="136"/>
      <c r="CU92" s="136"/>
      <c r="CV92" s="136"/>
      <c r="CW92" s="136"/>
      <c r="CX92" s="136"/>
      <c r="CY92" s="136"/>
      <c r="CZ92" s="136"/>
      <c r="DA92" s="136"/>
      <c r="DB92" s="136"/>
      <c r="DC92" s="136"/>
      <c r="DD92" s="136"/>
      <c r="DE92" s="136"/>
      <c r="DF92" s="136"/>
      <c r="DG92" s="136"/>
      <c r="DH92" s="136"/>
      <c r="DI92" s="136"/>
      <c r="DJ92" s="136"/>
      <c r="DK92" s="136"/>
      <c r="DL92" s="136"/>
      <c r="DM92" s="136"/>
      <c r="DN92" s="136"/>
      <c r="DO92" s="136"/>
      <c r="DP92" s="136"/>
      <c r="DQ92" s="136"/>
      <c r="DR92" s="136"/>
      <c r="DS92" s="136"/>
      <c r="DT92" s="136"/>
      <c r="DU92" s="136"/>
      <c r="DV92" s="136"/>
      <c r="DW92" s="136"/>
      <c r="DX92" s="136"/>
      <c r="DY92" s="136"/>
      <c r="DZ92" s="136"/>
      <c r="EA92" s="136"/>
      <c r="EB92" s="136"/>
      <c r="EC92" s="136"/>
      <c r="ED92" s="136"/>
      <c r="EE92" s="136"/>
      <c r="EF92" s="136"/>
      <c r="EG92" s="136"/>
      <c r="EH92" s="136"/>
      <c r="EI92" s="136"/>
      <c r="EJ92" s="136"/>
      <c r="EK92" s="136"/>
      <c r="EL92" s="136"/>
      <c r="EM92" s="136"/>
      <c r="EN92" s="136"/>
      <c r="EO92" s="136"/>
      <c r="EP92" s="136"/>
      <c r="EQ92" s="136"/>
      <c r="ER92" s="136"/>
      <c r="ES92" s="136"/>
      <c r="ET92" s="136"/>
      <c r="EU92" s="136"/>
      <c r="EV92" s="136"/>
      <c r="EW92" s="136"/>
      <c r="EX92" s="136"/>
      <c r="EY92" s="136"/>
      <c r="EZ92" s="136"/>
      <c r="FA92" s="136"/>
      <c r="FB92" s="136"/>
      <c r="FC92" s="136"/>
      <c r="FD92" s="136"/>
      <c r="FE92" s="136"/>
      <c r="FF92" s="136"/>
      <c r="FG92" s="136"/>
      <c r="FH92" s="136"/>
      <c r="FI92" s="136"/>
      <c r="FJ92" s="136"/>
      <c r="FK92" s="136"/>
      <c r="FL92" s="136"/>
      <c r="FM92" s="136"/>
      <c r="FN92" s="136"/>
      <c r="FO92" s="136"/>
      <c r="FP92" s="136"/>
      <c r="FQ92" s="136"/>
      <c r="FR92" s="136"/>
      <c r="FS92" s="136"/>
      <c r="FT92" s="136"/>
      <c r="FU92" s="136"/>
      <c r="FV92" s="136"/>
      <c r="FW92" s="136"/>
      <c r="FX92" s="136"/>
      <c r="FY92" s="136"/>
      <c r="FZ92" s="136"/>
      <c r="GA92" s="136"/>
      <c r="GB92" s="136"/>
      <c r="GC92" s="136"/>
      <c r="GD92" s="136"/>
      <c r="GE92" s="136"/>
      <c r="GF92" s="136"/>
      <c r="GG92" s="136"/>
      <c r="GH92" s="136"/>
      <c r="GI92" s="136"/>
      <c r="GJ92" s="136"/>
      <c r="GK92" s="136"/>
      <c r="GL92" s="136"/>
      <c r="GM92" s="136"/>
      <c r="GN92" s="136"/>
      <c r="GO92" s="136"/>
      <c r="GP92" s="136"/>
      <c r="GQ92" s="136"/>
      <c r="GR92" s="136"/>
      <c r="GS92" s="136"/>
      <c r="GT92" s="136"/>
      <c r="GU92" s="136"/>
      <c r="GV92" s="136"/>
      <c r="GW92" s="136"/>
      <c r="GX92" s="136"/>
      <c r="GY92" s="136"/>
      <c r="GZ92" s="136"/>
      <c r="HA92" s="136"/>
      <c r="HB92" s="136"/>
      <c r="HC92" s="136"/>
      <c r="HD92" s="136"/>
      <c r="HE92" s="136"/>
      <c r="HF92" s="136"/>
      <c r="HG92" s="136"/>
      <c r="HH92" s="136"/>
      <c r="HI92" s="136"/>
      <c r="HJ92" s="136"/>
      <c r="HK92" s="136"/>
      <c r="HL92" s="136"/>
      <c r="HM92" s="136"/>
      <c r="HN92" s="136"/>
      <c r="HO92" s="136"/>
      <c r="HP92" s="136"/>
      <c r="HQ92" s="136"/>
      <c r="HR92" s="136"/>
      <c r="HS92" s="136"/>
      <c r="HT92" s="136"/>
      <c r="HU92" s="136"/>
      <c r="HV92" s="136"/>
      <c r="HW92" s="136"/>
      <c r="HX92" s="136"/>
      <c r="HY92" s="136"/>
      <c r="HZ92" s="136"/>
      <c r="IA92" s="136"/>
      <c r="IB92" s="136"/>
      <c r="IC92" s="136"/>
      <c r="ID92" s="136"/>
      <c r="IE92" s="136"/>
      <c r="IF92" s="136"/>
      <c r="IG92" s="136"/>
      <c r="IH92" s="136"/>
      <c r="II92" s="136"/>
      <c r="IJ92" s="136"/>
      <c r="IK92" s="136"/>
      <c r="IL92" s="136"/>
      <c r="IM92" s="136"/>
      <c r="IN92" s="136"/>
      <c r="IO92" s="136"/>
      <c r="IP92" s="136"/>
      <c r="IQ92" s="136"/>
      <c r="IR92" s="136"/>
      <c r="IS92" s="136"/>
      <c r="IT92" s="136"/>
      <c r="IU92" s="136"/>
      <c r="IV92" s="136"/>
    </row>
    <row r="93" ht="15.75">
      <c r="H93" s="137"/>
    </row>
    <row r="94" ht="15.75">
      <c r="H94" s="137"/>
    </row>
    <row r="96" spans="7:8" ht="15.75">
      <c r="G96" s="137"/>
      <c r="H96" s="137"/>
    </row>
  </sheetData>
  <sheetProtection/>
  <mergeCells count="14">
    <mergeCell ref="A3:H3"/>
    <mergeCell ref="A87:H87"/>
    <mergeCell ref="A5:C5"/>
    <mergeCell ref="A6:A7"/>
    <mergeCell ref="B6:B7"/>
    <mergeCell ref="C6:C7"/>
    <mergeCell ref="D6:D7"/>
    <mergeCell ref="E6:E7"/>
    <mergeCell ref="F6:F7"/>
    <mergeCell ref="G6:H6"/>
    <mergeCell ref="A16:C16"/>
    <mergeCell ref="A55:H55"/>
    <mergeCell ref="A74:A75"/>
    <mergeCell ref="B74:B75"/>
  </mergeCells>
  <dataValidations count="1">
    <dataValidation type="decimal" allowBlank="1" showInputMessage="1" showErrorMessage="1" errorTitle="Внимание" error="Допускается ввод только действительных чисел!" sqref="IG65532:IK65534 IG65536:IK65536 IL91 IG79:IK84 IG59:IK66 IG68:IK75 IG9:IK11 IG13:IK13 F65536:H65536 F65532:H65534 IG49:IK49 IG45:IK45 E68:H72 F45:H45 F49:H49 F74:H75 D13:H13 F79:H84 D9:H11 E59:H66">
      <formula1>-999999999999999000000000</formula1>
      <formula2>9.99999999999999E+23</formula2>
    </dataValidation>
  </dataValidations>
  <hyperlinks>
    <hyperlink ref="B52" location="'Расшифровка расходов'!A1" tooltip="Прочие расходы из прибыли" display="Прочие расходы из прибыли"/>
    <hyperlink ref="B76" location="'Расшифровка расходов'!A1" tooltip="Другие прочие неподконтрольные расходы" display="Другие прочие неподконтрольные расходы"/>
    <hyperlink ref="B44" location="'Расшифровка расходов'!A1" tooltip="Другие прочие подконтрольные расходы" display="Другие прочие подконтрольные расходы"/>
  </hyperlinks>
  <printOptions/>
  <pageMargins left="0.31496062992125984" right="0.11811023622047245" top="0.15748031496062992" bottom="0.35433070866141736" header="0.31496062992125984" footer="0.31496062992125984"/>
  <pageSetup horizontalDpi="1200" verticalDpi="12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АлёнаС</cp:lastModifiedBy>
  <cp:lastPrinted>2021-05-12T08:37:07Z</cp:lastPrinted>
  <dcterms:created xsi:type="dcterms:W3CDTF">2014-08-15T10:06:32Z</dcterms:created>
  <dcterms:modified xsi:type="dcterms:W3CDTF">2022-05-23T06:28:16Z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